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Schedules\LCL\"/>
    </mc:Choice>
  </mc:AlternateContent>
  <xr:revisionPtr revIDLastSave="0" documentId="13_ncr:1_{281E5271-AC84-462A-B053-055FF48BD2D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New Zealand" sheetId="1" r:id="rId1"/>
    <sheet name="Singapore V'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G31" i="2"/>
  <c r="G32" i="2"/>
  <c r="G33" i="2"/>
  <c r="I60" i="2"/>
  <c r="L60" i="2" s="1"/>
  <c r="I61" i="2"/>
  <c r="L61" i="2" s="1"/>
  <c r="H60" i="2"/>
  <c r="K60" i="2" s="1"/>
  <c r="H61" i="2"/>
  <c r="K61" i="2" s="1"/>
  <c r="G60" i="2"/>
  <c r="J60" i="2" s="1"/>
  <c r="G61" i="2"/>
  <c r="J61" i="2" s="1"/>
  <c r="I59" i="2"/>
  <c r="L59" i="2" s="1"/>
  <c r="H59" i="2"/>
  <c r="K59" i="2" s="1"/>
  <c r="G59" i="2"/>
  <c r="J59" i="2" s="1"/>
  <c r="I63" i="2"/>
  <c r="L63" i="2" s="1"/>
  <c r="H63" i="2"/>
  <c r="K63" i="2" s="1"/>
  <c r="G63" i="2"/>
  <c r="J63" i="2" s="1"/>
  <c r="I62" i="2"/>
  <c r="L62" i="2" s="1"/>
  <c r="H62" i="2"/>
  <c r="K62" i="2" s="1"/>
  <c r="G62" i="2"/>
  <c r="J62" i="2" s="1"/>
  <c r="G11" i="2"/>
  <c r="H11" i="2"/>
  <c r="I11" i="2"/>
  <c r="J11" i="2"/>
  <c r="K11" i="2"/>
  <c r="L11" i="2"/>
  <c r="M11" i="2"/>
  <c r="N11" i="2"/>
  <c r="G35" i="2"/>
  <c r="H35" i="2"/>
  <c r="I35" i="2"/>
  <c r="J35" i="2"/>
  <c r="K35" i="2"/>
  <c r="L35" i="2"/>
  <c r="M35" i="2"/>
  <c r="N14" i="2" l="1"/>
  <c r="M14" i="2"/>
  <c r="L14" i="2"/>
  <c r="K14" i="2"/>
  <c r="J14" i="2"/>
  <c r="I14" i="2"/>
  <c r="H14" i="2"/>
  <c r="G14" i="2"/>
  <c r="N13" i="2"/>
  <c r="M13" i="2"/>
  <c r="L13" i="2"/>
  <c r="K13" i="2"/>
  <c r="J13" i="2"/>
  <c r="I13" i="2"/>
  <c r="H13" i="2"/>
  <c r="G13" i="2"/>
  <c r="N12" i="2"/>
  <c r="M12" i="2"/>
  <c r="L12" i="2"/>
  <c r="K12" i="2"/>
  <c r="J12" i="2"/>
  <c r="I12" i="2"/>
  <c r="H12" i="2"/>
  <c r="G12" i="2"/>
  <c r="M25" i="2"/>
  <c r="M24" i="2"/>
  <c r="M23" i="2"/>
  <c r="M22" i="2"/>
  <c r="M21" i="2"/>
  <c r="L25" i="2" l="1"/>
  <c r="L24" i="2"/>
  <c r="L23" i="2"/>
  <c r="L22" i="2"/>
  <c r="L21" i="2"/>
  <c r="M53" i="2"/>
  <c r="L53" i="2"/>
  <c r="K53" i="2"/>
  <c r="J53" i="2"/>
  <c r="M52" i="2"/>
  <c r="L52" i="2"/>
  <c r="K52" i="2"/>
  <c r="J52" i="2"/>
  <c r="M51" i="2"/>
  <c r="L51" i="2"/>
  <c r="K51" i="2"/>
  <c r="J51" i="2"/>
  <c r="M50" i="2"/>
  <c r="L50" i="2"/>
  <c r="K50" i="2"/>
  <c r="J50" i="2"/>
  <c r="L49" i="2"/>
  <c r="M49" i="2"/>
  <c r="K49" i="2"/>
  <c r="J49" i="2"/>
  <c r="I53" i="2"/>
  <c r="I52" i="2"/>
  <c r="I51" i="2"/>
  <c r="I50" i="2"/>
  <c r="I49" i="2"/>
  <c r="H53" i="2"/>
  <c r="H52" i="2"/>
  <c r="H51" i="2"/>
  <c r="H50" i="2"/>
  <c r="H49" i="2"/>
  <c r="G53" i="2"/>
  <c r="G52" i="2"/>
  <c r="G51" i="2"/>
  <c r="G50" i="2"/>
  <c r="G49" i="2"/>
  <c r="K25" i="2" l="1"/>
  <c r="J25" i="2"/>
  <c r="I25" i="2"/>
  <c r="H25" i="2"/>
  <c r="G25" i="2"/>
  <c r="K24" i="2"/>
  <c r="J24" i="2"/>
  <c r="I24" i="2"/>
  <c r="H24" i="2"/>
  <c r="G24" i="2"/>
  <c r="K23" i="2"/>
  <c r="J23" i="2"/>
  <c r="I23" i="2"/>
  <c r="H23" i="2"/>
  <c r="G23" i="2"/>
  <c r="K22" i="2"/>
  <c r="J22" i="2"/>
  <c r="I22" i="2"/>
  <c r="H22" i="2"/>
  <c r="G22" i="2"/>
  <c r="K21" i="2"/>
  <c r="J21" i="2"/>
  <c r="I21" i="2"/>
  <c r="H21" i="2"/>
  <c r="G21" i="2"/>
  <c r="I44" i="2" l="1"/>
  <c r="L44" i="2" s="1"/>
  <c r="H44" i="2"/>
  <c r="K44" i="2" s="1"/>
  <c r="G44" i="2"/>
  <c r="J44" i="2" s="1"/>
  <c r="I43" i="2"/>
  <c r="L43" i="2" s="1"/>
  <c r="H43" i="2"/>
  <c r="K43" i="2" s="1"/>
  <c r="G43" i="2"/>
  <c r="J43" i="2" s="1"/>
  <c r="I42" i="2"/>
  <c r="L42" i="2" s="1"/>
  <c r="H42" i="2"/>
  <c r="K42" i="2" s="1"/>
  <c r="G42" i="2"/>
  <c r="J42" i="2" s="1"/>
  <c r="I41" i="2"/>
  <c r="L41" i="2" s="1"/>
  <c r="H41" i="2"/>
  <c r="K41" i="2" s="1"/>
  <c r="G41" i="2"/>
  <c r="J41" i="2" s="1"/>
  <c r="I40" i="2"/>
  <c r="L40" i="2" s="1"/>
  <c r="H40" i="2"/>
  <c r="K40" i="2" s="1"/>
  <c r="G40" i="2"/>
  <c r="J40" i="2" s="1"/>
  <c r="M34" i="2"/>
  <c r="L34" i="2"/>
  <c r="K34" i="2"/>
  <c r="J34" i="2"/>
  <c r="I34" i="2"/>
  <c r="H34" i="2"/>
  <c r="G34" i="2"/>
  <c r="M33" i="2"/>
  <c r="L33" i="2"/>
  <c r="K33" i="2"/>
  <c r="J33" i="2"/>
  <c r="I33" i="2"/>
  <c r="H33" i="2"/>
  <c r="M32" i="2"/>
  <c r="L32" i="2"/>
  <c r="K32" i="2"/>
  <c r="J32" i="2"/>
  <c r="I32" i="2"/>
  <c r="H32" i="2"/>
  <c r="M31" i="2"/>
  <c r="L31" i="2"/>
  <c r="K31" i="2"/>
  <c r="J31" i="2"/>
  <c r="I31" i="2"/>
  <c r="H31" i="2"/>
  <c r="M30" i="2"/>
  <c r="L30" i="2"/>
  <c r="K30" i="2"/>
  <c r="J30" i="2"/>
  <c r="I30" i="2"/>
  <c r="H30" i="2"/>
  <c r="E19" i="2"/>
  <c r="D19" i="2"/>
  <c r="C19" i="2"/>
  <c r="B19" i="2"/>
  <c r="A19" i="2"/>
  <c r="N15" i="2"/>
  <c r="M15" i="2"/>
  <c r="L15" i="2"/>
  <c r="K15" i="2"/>
  <c r="J15" i="2"/>
  <c r="I15" i="2"/>
  <c r="H15" i="2"/>
  <c r="G15" i="2"/>
</calcChain>
</file>

<file path=xl/sharedStrings.xml><?xml version="1.0" encoding="utf-8"?>
<sst xmlns="http://schemas.openxmlformats.org/spreadsheetml/2006/main" count="165" uniqueCount="76">
  <si>
    <t>NEW ZEALAND</t>
  </si>
  <si>
    <t>Schedules available at:</t>
  </si>
  <si>
    <t>www.eifc.com.au</t>
  </si>
  <si>
    <t>Export Bookings:</t>
  </si>
  <si>
    <t>exports@eifc.com.au</t>
  </si>
  <si>
    <t>Phone:</t>
  </si>
  <si>
    <t>(07) 3040 3591</t>
  </si>
  <si>
    <t>NEW ZEALAND (NORTH ISLAND)</t>
  </si>
  <si>
    <t>Vessel</t>
  </si>
  <si>
    <t>Voy #</t>
  </si>
  <si>
    <t>Haz Doc Cut off 10am</t>
  </si>
  <si>
    <t>Cut Off 3:00PM</t>
  </si>
  <si>
    <t>Vessel ETD</t>
  </si>
  <si>
    <t>Auckland</t>
  </si>
  <si>
    <t>Wellington</t>
  </si>
  <si>
    <t xml:space="preserve">Vessel </t>
  </si>
  <si>
    <t>Singapore &amp; S.E. Asia</t>
  </si>
  <si>
    <t xml:space="preserve">Singapore </t>
  </si>
  <si>
    <t>Bangkok</t>
  </si>
  <si>
    <t>Laem Chabang</t>
  </si>
  <si>
    <t>Pasir Gudang</t>
  </si>
  <si>
    <t>Penang</t>
  </si>
  <si>
    <t>Port Kelang</t>
  </si>
  <si>
    <t>Jakarta</t>
  </si>
  <si>
    <t>Semarang</t>
  </si>
  <si>
    <t>Surabaya</t>
  </si>
  <si>
    <t>Manila</t>
  </si>
  <si>
    <t>Cebu</t>
  </si>
  <si>
    <t>Haiphong</t>
  </si>
  <si>
    <t>Hanoi</t>
  </si>
  <si>
    <t>Ho Chi Minh</t>
  </si>
  <si>
    <t>Rotterdam</t>
  </si>
  <si>
    <t>Felixstowe</t>
  </si>
  <si>
    <t>Hamburg</t>
  </si>
  <si>
    <t>Dublin</t>
  </si>
  <si>
    <t>Barcelona</t>
  </si>
  <si>
    <t>Le Havre</t>
  </si>
  <si>
    <t>Durban</t>
  </si>
  <si>
    <t>Capetown</t>
  </si>
  <si>
    <t>Johanesburg</t>
  </si>
  <si>
    <t>Hong Kong</t>
  </si>
  <si>
    <t>Southampton</t>
  </si>
  <si>
    <t>Europe (via Singapore)</t>
  </si>
  <si>
    <t>Calcutta</t>
  </si>
  <si>
    <t>Mumbai</t>
  </si>
  <si>
    <t>New Delhi</t>
  </si>
  <si>
    <t>Nhava Sheva</t>
  </si>
  <si>
    <t>Colombo</t>
  </si>
  <si>
    <t>Chennai</t>
  </si>
  <si>
    <t>Bangalore</t>
  </si>
  <si>
    <t>Sub Continent (via Singapore)</t>
  </si>
  <si>
    <t>Dubai</t>
  </si>
  <si>
    <t>Jebel Ali</t>
  </si>
  <si>
    <t>Africa &amp; Middle East (via Singapore)</t>
  </si>
  <si>
    <t>Hamad</t>
  </si>
  <si>
    <t>Phillipines, Vietnam &amp; Hong Kong (via Singapore)</t>
  </si>
  <si>
    <t>Phnom Penh</t>
  </si>
  <si>
    <t>Note</t>
  </si>
  <si>
    <t xml:space="preserve">S.E. Asia - F.E. Asia - Sub Continent - Africa - Middle East - Europe </t>
  </si>
  <si>
    <t>tabitha@eifc.com.au</t>
  </si>
  <si>
    <t>0411 914 736</t>
  </si>
  <si>
    <t xml:space="preserve">FREMANTLE  EXPORT LCL SCHEDULE </t>
  </si>
  <si>
    <t xml:space="preserve">FREMANTLE EXPORT LCL SCHEDULE </t>
  </si>
  <si>
    <t>USA (via Singapore)</t>
  </si>
  <si>
    <t>Los Angeles</t>
  </si>
  <si>
    <t xml:space="preserve">New York </t>
  </si>
  <si>
    <t xml:space="preserve"> </t>
  </si>
  <si>
    <t xml:space="preserve">Houston </t>
  </si>
  <si>
    <t>EXPRESS BLACK SEA</t>
  </si>
  <si>
    <t>054N</t>
  </si>
  <si>
    <t>SINGAPORE</t>
  </si>
  <si>
    <t>185N</t>
  </si>
  <si>
    <t>OOCL PANAMA</t>
  </si>
  <si>
    <t>317N</t>
  </si>
  <si>
    <t>OOCL CHICAGO</t>
  </si>
  <si>
    <t>104N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</si>
</sst>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8.8000000000000007"/>
      <color rgb="FF0B8DBF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8.8000000000000007"/>
      <color rgb="FF0B8DBF"/>
      <name val="Arial"/>
      <family val="2"/>
    </font>
    <font>
      <b/>
      <u/>
      <sz val="9"/>
      <color theme="10"/>
      <name val="Calibri"/>
      <family val="2"/>
      <scheme val="minor"/>
    </font>
    <font>
      <b/>
      <sz val="16"/>
      <color rgb="FF4D822B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5" fillId="0" borderId="0" xfId="0" applyFont="1"/>
    <xf numFmtId="16" fontId="10" fillId="0" borderId="1" xfId="0" applyNumberFormat="1" applyFont="1" applyBorder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/>
    </xf>
    <xf numFmtId="16" fontId="12" fillId="2" borderId="1" xfId="0" applyNumberFormat="1" applyFont="1" applyFill="1" applyBorder="1" applyAlignment="1">
      <alignment horizontal="center" vertical="center"/>
    </xf>
    <xf numFmtId="16" fontId="12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3" fillId="2" borderId="0" xfId="0" applyFont="1" applyFill="1"/>
    <xf numFmtId="0" fontId="5" fillId="2" borderId="0" xfId="0" applyFont="1" applyFill="1" applyAlignment="1">
      <alignment vertical="center" wrapText="1"/>
    </xf>
    <xf numFmtId="0" fontId="1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" fontId="10" fillId="2" borderId="0" xfId="0" applyNumberFormat="1" applyFont="1" applyFill="1" applyAlignment="1">
      <alignment horizontal="center" vertical="center"/>
    </xf>
    <xf numFmtId="16" fontId="10" fillId="0" borderId="0" xfId="0" applyNumberFormat="1" applyFont="1" applyAlignment="1">
      <alignment horizontal="center" vertical="center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16" fontId="12" fillId="2" borderId="0" xfId="0" applyNumberFormat="1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0" xfId="1" applyBorder="1"/>
    <xf numFmtId="0" fontId="9" fillId="3" borderId="1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15" fillId="0" borderId="0" xfId="1" applyFont="1" applyBorder="1" applyAlignment="1">
      <alignment horizontal="left"/>
    </xf>
    <xf numFmtId="0" fontId="4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 vertical="center" wrapText="1" readingOrder="1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554355</xdr:colOff>
      <xdr:row>5</xdr:row>
      <xdr:rowOff>57150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49BEA71-91BC-4093-B1DC-431EE14B8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3257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457200</xdr:colOff>
      <xdr:row>5</xdr:row>
      <xdr:rowOff>91440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19FB80D-5D4D-4DE9-989D-D6A24F77B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257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bitha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abitha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showGridLines="0" showRowColHeaders="0" workbookViewId="0">
      <selection activeCell="A16" sqref="A16:F16"/>
    </sheetView>
  </sheetViews>
  <sheetFormatPr defaultRowHeight="14.4" x14ac:dyDescent="0.3"/>
  <cols>
    <col min="1" max="1" width="20.6640625" customWidth="1"/>
    <col min="2" max="6" width="9.88671875" customWidth="1"/>
  </cols>
  <sheetData>
    <row r="1" spans="1:13" ht="18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8" customHeight="1" x14ac:dyDescent="0.45">
      <c r="A2" s="13"/>
      <c r="B2" s="13"/>
      <c r="C2" s="13"/>
      <c r="D2" s="13"/>
      <c r="E2" s="28" t="s">
        <v>61</v>
      </c>
      <c r="F2" s="28"/>
      <c r="G2" s="28"/>
      <c r="H2" s="28"/>
      <c r="I2" s="28"/>
      <c r="J2" s="28"/>
      <c r="K2" s="13"/>
      <c r="L2" s="13"/>
      <c r="M2" s="13"/>
    </row>
    <row r="3" spans="1:13" ht="18" customHeight="1" x14ac:dyDescent="0.3">
      <c r="A3" s="13"/>
      <c r="B3" s="13"/>
      <c r="C3" s="13"/>
      <c r="D3" s="16"/>
      <c r="E3" s="30" t="s">
        <v>0</v>
      </c>
      <c r="F3" s="30"/>
      <c r="G3" s="30"/>
      <c r="H3" s="30"/>
      <c r="I3" s="30"/>
      <c r="J3" s="30"/>
      <c r="K3" s="13"/>
      <c r="L3" s="13"/>
      <c r="M3" s="13"/>
    </row>
    <row r="4" spans="1:13" ht="18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8" customHeight="1" x14ac:dyDescent="0.3">
      <c r="A5" s="13"/>
      <c r="B5" s="13"/>
      <c r="C5" s="13"/>
      <c r="D5" s="13"/>
      <c r="E5" s="13"/>
      <c r="F5" s="13"/>
      <c r="G5" s="2" t="s">
        <v>1</v>
      </c>
      <c r="H5" s="2"/>
      <c r="I5" s="29" t="s">
        <v>2</v>
      </c>
      <c r="J5" s="29"/>
      <c r="K5" s="2"/>
      <c r="L5" s="2"/>
      <c r="M5" s="13"/>
    </row>
    <row r="6" spans="1:13" ht="18" customHeight="1" x14ac:dyDescent="0.3">
      <c r="A6" s="13"/>
      <c r="B6" s="13"/>
      <c r="C6" s="13"/>
      <c r="D6" s="13"/>
      <c r="E6" s="13"/>
      <c r="F6" s="13"/>
      <c r="G6" s="2" t="s">
        <v>3</v>
      </c>
      <c r="H6" s="2"/>
      <c r="I6" s="29" t="s">
        <v>4</v>
      </c>
      <c r="J6" s="29"/>
      <c r="K6" s="2" t="s">
        <v>5</v>
      </c>
      <c r="L6" s="2" t="s">
        <v>6</v>
      </c>
      <c r="M6" s="13"/>
    </row>
    <row r="7" spans="1:13" ht="18" customHeight="1" x14ac:dyDescent="0.5">
      <c r="A7" s="17"/>
      <c r="B7" s="18"/>
      <c r="C7" s="19"/>
      <c r="D7" s="19"/>
      <c r="E7" s="13"/>
      <c r="F7" s="13"/>
      <c r="G7" s="2"/>
      <c r="H7" s="2"/>
      <c r="I7" s="26" t="s">
        <v>59</v>
      </c>
      <c r="J7" s="2"/>
      <c r="K7" s="2" t="s">
        <v>5</v>
      </c>
      <c r="L7" s="2" t="s">
        <v>60</v>
      </c>
      <c r="M7" s="13"/>
    </row>
    <row r="8" spans="1:13" ht="18" customHeight="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8" customHeight="1" x14ac:dyDescent="0.3">
      <c r="A9" s="2" t="s">
        <v>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8" customHeight="1" x14ac:dyDescent="0.3">
      <c r="A10" s="27" t="s">
        <v>8</v>
      </c>
      <c r="B10" s="27" t="s">
        <v>9</v>
      </c>
      <c r="C10" s="27" t="s">
        <v>10</v>
      </c>
      <c r="D10" s="27" t="s">
        <v>11</v>
      </c>
      <c r="E10" s="27" t="s">
        <v>12</v>
      </c>
      <c r="F10" s="27" t="s">
        <v>13</v>
      </c>
      <c r="G10" s="27" t="s">
        <v>14</v>
      </c>
      <c r="H10" s="27" t="s">
        <v>57</v>
      </c>
      <c r="I10" s="13"/>
      <c r="J10" s="13"/>
      <c r="K10" s="13"/>
      <c r="L10" s="13"/>
      <c r="M10" s="13"/>
    </row>
    <row r="11" spans="1:13" ht="18" customHeight="1" x14ac:dyDescent="0.3">
      <c r="A11" s="27"/>
      <c r="B11" s="27"/>
      <c r="C11" s="27"/>
      <c r="D11" s="27"/>
      <c r="E11" s="27"/>
      <c r="F11" s="27"/>
      <c r="G11" s="27"/>
      <c r="H11" s="27"/>
      <c r="I11" s="13"/>
      <c r="J11" s="13"/>
      <c r="K11" s="13"/>
      <c r="L11" s="13"/>
      <c r="M11" s="13"/>
    </row>
    <row r="12" spans="1:13" ht="18" customHeight="1" x14ac:dyDescent="0.3">
      <c r="A12" s="11" t="s">
        <v>68</v>
      </c>
      <c r="B12" s="25" t="s">
        <v>69</v>
      </c>
      <c r="C12" s="12">
        <v>45546</v>
      </c>
      <c r="D12" s="12">
        <v>45553</v>
      </c>
      <c r="E12" s="12">
        <v>45560</v>
      </c>
      <c r="F12" s="11">
        <v>45567</v>
      </c>
      <c r="G12" s="3"/>
      <c r="H12" s="3"/>
      <c r="I12" s="13"/>
      <c r="J12" s="13"/>
      <c r="K12" s="13"/>
      <c r="L12" s="13"/>
      <c r="M12" s="13"/>
    </row>
    <row r="13" spans="1:13" ht="18" customHeight="1" x14ac:dyDescent="0.3">
      <c r="A13" s="11" t="s">
        <v>70</v>
      </c>
      <c r="B13" s="25" t="s">
        <v>71</v>
      </c>
      <c r="C13" s="12">
        <v>45560</v>
      </c>
      <c r="D13" s="12">
        <v>45567</v>
      </c>
      <c r="E13" s="12">
        <v>45573</v>
      </c>
      <c r="F13" s="11">
        <v>45581</v>
      </c>
      <c r="G13" s="3"/>
      <c r="H13" s="3"/>
      <c r="I13" s="13"/>
      <c r="J13" s="13"/>
      <c r="K13" s="13"/>
      <c r="L13" s="13"/>
      <c r="M13" s="13"/>
    </row>
    <row r="14" spans="1:13" ht="18" customHeight="1" x14ac:dyDescent="0.3">
      <c r="A14" s="11" t="s">
        <v>72</v>
      </c>
      <c r="B14" s="25" t="s">
        <v>73</v>
      </c>
      <c r="C14" s="12">
        <v>45566</v>
      </c>
      <c r="D14" s="12">
        <v>45572</v>
      </c>
      <c r="E14" s="12">
        <v>45579</v>
      </c>
      <c r="F14" s="11">
        <v>45583</v>
      </c>
      <c r="G14" s="3"/>
      <c r="H14" s="3"/>
      <c r="I14" s="13"/>
      <c r="J14" s="13"/>
      <c r="K14" s="13"/>
      <c r="L14" s="13"/>
      <c r="M14" s="13"/>
    </row>
    <row r="15" spans="1:13" ht="18" customHeight="1" x14ac:dyDescent="0.3">
      <c r="A15" s="11" t="s">
        <v>74</v>
      </c>
      <c r="B15" s="25" t="s">
        <v>75</v>
      </c>
      <c r="C15" s="12">
        <v>45575</v>
      </c>
      <c r="D15" s="12">
        <v>45580</v>
      </c>
      <c r="E15" s="12">
        <v>45587</v>
      </c>
      <c r="F15" s="11">
        <v>45592</v>
      </c>
      <c r="G15" s="3"/>
      <c r="H15" s="3"/>
      <c r="I15" s="13"/>
      <c r="J15" s="13"/>
      <c r="K15" s="13"/>
      <c r="L15" s="13"/>
      <c r="M15" s="13"/>
    </row>
    <row r="16" spans="1:13" ht="18" customHeight="1" x14ac:dyDescent="0.3">
      <c r="A16" s="11"/>
      <c r="B16" s="25"/>
      <c r="C16" s="12"/>
      <c r="D16" s="12"/>
      <c r="E16" s="12"/>
      <c r="F16" s="11"/>
      <c r="G16" s="3"/>
      <c r="H16" s="3"/>
      <c r="I16" s="13"/>
      <c r="J16" s="13"/>
      <c r="K16" s="13"/>
      <c r="L16" s="13"/>
      <c r="M16" s="13"/>
    </row>
    <row r="17" spans="1:13" ht="18" customHeight="1" x14ac:dyDescent="0.4">
      <c r="A17" s="22"/>
      <c r="B17" s="15"/>
      <c r="C17" s="15"/>
      <c r="D17" s="4"/>
      <c r="E17" s="4"/>
      <c r="F17" s="4"/>
      <c r="G17" s="14"/>
      <c r="H17" s="14"/>
      <c r="I17" s="14"/>
      <c r="J17" s="14"/>
      <c r="K17" s="14"/>
      <c r="L17" s="14"/>
      <c r="M17" s="14"/>
    </row>
  </sheetData>
  <mergeCells count="12">
    <mergeCell ref="E2:J2"/>
    <mergeCell ref="I5:J5"/>
    <mergeCell ref="I6:J6"/>
    <mergeCell ref="F10:F11"/>
    <mergeCell ref="E3:J3"/>
    <mergeCell ref="G10:G11"/>
    <mergeCell ref="H10:H11"/>
    <mergeCell ref="A10:A11"/>
    <mergeCell ref="B10:B11"/>
    <mergeCell ref="C10:C11"/>
    <mergeCell ref="D10:D11"/>
    <mergeCell ref="E10:E11"/>
  </mergeCells>
  <hyperlinks>
    <hyperlink ref="I6" r:id="rId1" xr:uid="{F2520BB8-442C-40EB-A517-1F759B9C0936}"/>
    <hyperlink ref="I5" r:id="rId2" xr:uid="{127767E0-8728-4CC9-B85E-9DDFDAF82873}"/>
    <hyperlink ref="I7" r:id="rId3" xr:uid="{20F65DE6-6E18-42E0-AD9A-56950400C446}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D3C6-D25D-4959-83F6-219152412774}">
  <dimension ref="A2:N63"/>
  <sheetViews>
    <sheetView showGridLines="0" showRowColHeaders="0" tabSelected="1" topLeftCell="A43" workbookViewId="0">
      <selection activeCell="D67" sqref="D67"/>
    </sheetView>
  </sheetViews>
  <sheetFormatPr defaultRowHeight="14.4" x14ac:dyDescent="0.3"/>
  <cols>
    <col min="1" max="1" width="20.88671875" customWidth="1"/>
    <col min="2" max="13" width="10.5546875" customWidth="1"/>
  </cols>
  <sheetData>
    <row r="2" spans="1:14" ht="23.4" x14ac:dyDescent="0.45">
      <c r="E2" s="28" t="s">
        <v>62</v>
      </c>
      <c r="F2" s="28"/>
      <c r="G2" s="28"/>
      <c r="H2" s="28"/>
      <c r="I2" s="28"/>
      <c r="J2" s="28"/>
    </row>
    <row r="3" spans="1:14" x14ac:dyDescent="0.3">
      <c r="D3" s="1"/>
      <c r="E3" s="30" t="s">
        <v>58</v>
      </c>
      <c r="F3" s="30"/>
      <c r="G3" s="30"/>
      <c r="H3" s="30"/>
      <c r="I3" s="30"/>
      <c r="J3" s="30"/>
    </row>
    <row r="5" spans="1:14" x14ac:dyDescent="0.3">
      <c r="G5" s="2" t="s">
        <v>1</v>
      </c>
      <c r="H5" s="2"/>
      <c r="I5" s="29" t="s">
        <v>2</v>
      </c>
      <c r="J5" s="29"/>
      <c r="K5" s="2"/>
      <c r="L5" s="2"/>
      <c r="M5" s="13"/>
    </row>
    <row r="6" spans="1:14" x14ac:dyDescent="0.3">
      <c r="G6" s="2" t="s">
        <v>3</v>
      </c>
      <c r="H6" s="2"/>
      <c r="I6" s="29" t="s">
        <v>4</v>
      </c>
      <c r="J6" s="29"/>
      <c r="K6" s="2" t="s">
        <v>5</v>
      </c>
      <c r="L6" s="2" t="s">
        <v>6</v>
      </c>
      <c r="M6" s="13"/>
    </row>
    <row r="7" spans="1:14" x14ac:dyDescent="0.3">
      <c r="D7" s="5"/>
      <c r="E7" s="5"/>
      <c r="F7" s="5"/>
      <c r="G7" s="2"/>
      <c r="H7" s="2"/>
      <c r="I7" s="26" t="s">
        <v>59</v>
      </c>
      <c r="J7" s="2"/>
      <c r="K7" s="2" t="s">
        <v>5</v>
      </c>
      <c r="L7" s="2" t="s">
        <v>60</v>
      </c>
      <c r="M7" s="13"/>
    </row>
    <row r="8" spans="1:14" x14ac:dyDescent="0.3">
      <c r="A8" s="2" t="s">
        <v>16</v>
      </c>
      <c r="D8" s="10"/>
      <c r="E8" s="31"/>
      <c r="F8" s="31"/>
      <c r="G8" s="31"/>
      <c r="H8" s="31"/>
      <c r="I8" s="31"/>
      <c r="J8" s="31"/>
      <c r="K8" s="31"/>
      <c r="L8" s="31"/>
      <c r="M8" s="31"/>
    </row>
    <row r="9" spans="1:14" x14ac:dyDescent="0.3">
      <c r="A9" s="27" t="s">
        <v>15</v>
      </c>
      <c r="B9" s="27" t="s">
        <v>9</v>
      </c>
      <c r="C9" s="27" t="s">
        <v>10</v>
      </c>
      <c r="D9" s="27" t="s">
        <v>11</v>
      </c>
      <c r="E9" s="27" t="s">
        <v>12</v>
      </c>
      <c r="F9" s="27" t="s">
        <v>17</v>
      </c>
      <c r="G9" s="27" t="s">
        <v>18</v>
      </c>
      <c r="H9" s="27" t="s">
        <v>19</v>
      </c>
      <c r="I9" s="27" t="s">
        <v>20</v>
      </c>
      <c r="J9" s="27" t="s">
        <v>21</v>
      </c>
      <c r="K9" s="27" t="s">
        <v>22</v>
      </c>
      <c r="L9" s="27" t="s">
        <v>23</v>
      </c>
      <c r="M9" s="27" t="s">
        <v>24</v>
      </c>
      <c r="N9" s="27" t="s">
        <v>25</v>
      </c>
    </row>
    <row r="10" spans="1:14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x14ac:dyDescent="0.3">
      <c r="A11" s="11" t="s">
        <v>68</v>
      </c>
      <c r="B11" s="25" t="s">
        <v>69</v>
      </c>
      <c r="C11" s="12">
        <v>45546</v>
      </c>
      <c r="D11" s="12">
        <v>45553</v>
      </c>
      <c r="E11" s="12">
        <v>45560</v>
      </c>
      <c r="F11" s="11">
        <v>45567</v>
      </c>
      <c r="G11" s="12">
        <f t="shared" ref="G11:G15" si="0">F11+7</f>
        <v>45574</v>
      </c>
      <c r="H11" s="12">
        <f t="shared" ref="H11:H15" si="1">F11+8</f>
        <v>45575</v>
      </c>
      <c r="I11" s="12">
        <f t="shared" ref="I11:I15" si="2">F11+4</f>
        <v>45571</v>
      </c>
      <c r="J11" s="12">
        <f t="shared" ref="J11:J15" si="3">F11+9</f>
        <v>45576</v>
      </c>
      <c r="K11" s="12">
        <f t="shared" ref="K11:K15" si="4">F11+6</f>
        <v>45573</v>
      </c>
      <c r="L11" s="12">
        <f t="shared" ref="L11:L15" si="5">F11+6</f>
        <v>45573</v>
      </c>
      <c r="M11" s="12">
        <f t="shared" ref="M11:M15" si="6">F11+6</f>
        <v>45573</v>
      </c>
      <c r="N11" s="12">
        <f t="shared" ref="N11:N15" si="7">F11+6</f>
        <v>45573</v>
      </c>
    </row>
    <row r="12" spans="1:14" x14ac:dyDescent="0.3">
      <c r="A12" s="11" t="s">
        <v>70</v>
      </c>
      <c r="B12" s="25" t="s">
        <v>71</v>
      </c>
      <c r="C12" s="12">
        <v>45560</v>
      </c>
      <c r="D12" s="12">
        <v>45567</v>
      </c>
      <c r="E12" s="12">
        <v>45573</v>
      </c>
      <c r="F12" s="11">
        <v>45581</v>
      </c>
      <c r="G12" s="12">
        <f t="shared" si="0"/>
        <v>45588</v>
      </c>
      <c r="H12" s="12">
        <f t="shared" si="1"/>
        <v>45589</v>
      </c>
      <c r="I12" s="12">
        <f t="shared" si="2"/>
        <v>45585</v>
      </c>
      <c r="J12" s="12">
        <f t="shared" si="3"/>
        <v>45590</v>
      </c>
      <c r="K12" s="12">
        <f t="shared" si="4"/>
        <v>45587</v>
      </c>
      <c r="L12" s="12">
        <f t="shared" si="5"/>
        <v>45587</v>
      </c>
      <c r="M12" s="12">
        <f t="shared" si="6"/>
        <v>45587</v>
      </c>
      <c r="N12" s="12">
        <f t="shared" si="7"/>
        <v>45587</v>
      </c>
    </row>
    <row r="13" spans="1:14" x14ac:dyDescent="0.3">
      <c r="A13" s="11" t="s">
        <v>72</v>
      </c>
      <c r="B13" s="25" t="s">
        <v>73</v>
      </c>
      <c r="C13" s="12">
        <v>45566</v>
      </c>
      <c r="D13" s="12">
        <v>45572</v>
      </c>
      <c r="E13" s="12">
        <v>45579</v>
      </c>
      <c r="F13" s="11">
        <v>45583</v>
      </c>
      <c r="G13" s="12">
        <f t="shared" si="0"/>
        <v>45590</v>
      </c>
      <c r="H13" s="12">
        <f t="shared" si="1"/>
        <v>45591</v>
      </c>
      <c r="I13" s="12">
        <f t="shared" si="2"/>
        <v>45587</v>
      </c>
      <c r="J13" s="12">
        <f t="shared" si="3"/>
        <v>45592</v>
      </c>
      <c r="K13" s="12">
        <f t="shared" si="4"/>
        <v>45589</v>
      </c>
      <c r="L13" s="12">
        <f t="shared" si="5"/>
        <v>45589</v>
      </c>
      <c r="M13" s="12">
        <f t="shared" si="6"/>
        <v>45589</v>
      </c>
      <c r="N13" s="12">
        <f t="shared" si="7"/>
        <v>45589</v>
      </c>
    </row>
    <row r="14" spans="1:14" x14ac:dyDescent="0.3">
      <c r="A14" s="11" t="s">
        <v>74</v>
      </c>
      <c r="B14" s="25" t="s">
        <v>75</v>
      </c>
      <c r="C14" s="12">
        <v>45575</v>
      </c>
      <c r="D14" s="12">
        <v>45580</v>
      </c>
      <c r="E14" s="12">
        <v>45587</v>
      </c>
      <c r="F14" s="11">
        <v>45592</v>
      </c>
      <c r="G14" s="12">
        <f t="shared" si="0"/>
        <v>45599</v>
      </c>
      <c r="H14" s="12">
        <f t="shared" si="1"/>
        <v>45600</v>
      </c>
      <c r="I14" s="12">
        <f t="shared" si="2"/>
        <v>45596</v>
      </c>
      <c r="J14" s="12">
        <f t="shared" si="3"/>
        <v>45601</v>
      </c>
      <c r="K14" s="12">
        <f t="shared" si="4"/>
        <v>45598</v>
      </c>
      <c r="L14" s="12">
        <f t="shared" si="5"/>
        <v>45598</v>
      </c>
      <c r="M14" s="12">
        <f t="shared" si="6"/>
        <v>45598</v>
      </c>
      <c r="N14" s="12">
        <f t="shared" si="7"/>
        <v>45598</v>
      </c>
    </row>
    <row r="15" spans="1:14" x14ac:dyDescent="0.3">
      <c r="A15" s="11"/>
      <c r="B15" s="25"/>
      <c r="C15" s="12"/>
      <c r="D15" s="12"/>
      <c r="E15" s="12"/>
      <c r="F15" s="11"/>
      <c r="G15" s="12">
        <f t="shared" si="0"/>
        <v>7</v>
      </c>
      <c r="H15" s="12">
        <f t="shared" si="1"/>
        <v>8</v>
      </c>
      <c r="I15" s="12">
        <f t="shared" si="2"/>
        <v>4</v>
      </c>
      <c r="J15" s="12">
        <f t="shared" si="3"/>
        <v>9</v>
      </c>
      <c r="K15" s="12">
        <f t="shared" si="4"/>
        <v>6</v>
      </c>
      <c r="L15" s="12">
        <f t="shared" si="5"/>
        <v>6</v>
      </c>
      <c r="M15" s="12">
        <f t="shared" si="6"/>
        <v>6</v>
      </c>
      <c r="N15" s="12">
        <f t="shared" si="7"/>
        <v>6</v>
      </c>
    </row>
    <row r="16" spans="1:14" x14ac:dyDescent="0.3">
      <c r="A16" s="20"/>
      <c r="B16" s="23"/>
      <c r="C16" s="21"/>
      <c r="D16" s="21"/>
      <c r="E16" s="24"/>
      <c r="F16" s="21"/>
      <c r="G16" s="21"/>
      <c r="H16" s="21"/>
      <c r="I16" s="21"/>
      <c r="J16" s="21"/>
      <c r="K16" s="21"/>
      <c r="L16" s="21"/>
      <c r="M16" s="21"/>
    </row>
    <row r="17" spans="1:13" x14ac:dyDescent="0.3">
      <c r="A17" s="33"/>
      <c r="B17" s="34"/>
      <c r="C17" s="34"/>
      <c r="D17" s="4"/>
      <c r="E17" s="4"/>
      <c r="F17" s="4"/>
      <c r="G17" s="4"/>
      <c r="H17" s="8"/>
      <c r="I17" s="9"/>
      <c r="J17" s="9"/>
      <c r="K17" s="9"/>
    </row>
    <row r="18" spans="1:13" x14ac:dyDescent="0.3">
      <c r="A18" s="6" t="s">
        <v>55</v>
      </c>
      <c r="B18" s="7"/>
      <c r="C18" s="4"/>
      <c r="D18" s="4"/>
      <c r="E18" s="4"/>
      <c r="F18" s="4"/>
      <c r="G18" s="4"/>
      <c r="H18" s="8"/>
      <c r="I18" s="9"/>
      <c r="J18" s="9"/>
      <c r="K18" s="9"/>
    </row>
    <row r="19" spans="1:13" x14ac:dyDescent="0.3">
      <c r="A19" s="27" t="str">
        <f>A9</f>
        <v xml:space="preserve">Vessel </v>
      </c>
      <c r="B19" s="27" t="str">
        <f>B9</f>
        <v>Voy #</v>
      </c>
      <c r="C19" s="27" t="str">
        <f>C9</f>
        <v>Haz Doc Cut off 10am</v>
      </c>
      <c r="D19" s="27" t="str">
        <f>D9</f>
        <v>Cut Off 3:00PM</v>
      </c>
      <c r="E19" s="27" t="str">
        <f>E9</f>
        <v>Vessel ETD</v>
      </c>
      <c r="F19" s="27" t="s">
        <v>17</v>
      </c>
      <c r="G19" s="27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40</v>
      </c>
      <c r="M19" s="27" t="s">
        <v>56</v>
      </c>
    </row>
    <row r="20" spans="1:13" x14ac:dyDescent="0.3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ht="14.4" customHeight="1" x14ac:dyDescent="0.3">
      <c r="A21" s="11" t="s">
        <v>68</v>
      </c>
      <c r="B21" s="25" t="s">
        <v>69</v>
      </c>
      <c r="C21" s="12">
        <v>45546</v>
      </c>
      <c r="D21" s="12">
        <v>45553</v>
      </c>
      <c r="E21" s="12">
        <v>45560</v>
      </c>
      <c r="F21" s="11">
        <v>45567</v>
      </c>
      <c r="G21" s="12">
        <f t="shared" ref="G21:G25" si="8">F21+9</f>
        <v>45576</v>
      </c>
      <c r="H21" s="12">
        <f t="shared" ref="H21:H25" si="9">F21+14</f>
        <v>45581</v>
      </c>
      <c r="I21" s="12">
        <f t="shared" ref="I21:I25" si="10">F21+11</f>
        <v>45578</v>
      </c>
      <c r="J21" s="12">
        <f t="shared" ref="J21:J25" si="11">F21+25</f>
        <v>45592</v>
      </c>
      <c r="K21" s="12">
        <f t="shared" ref="K21:K25" si="12">F21+8</f>
        <v>45575</v>
      </c>
      <c r="L21" s="12">
        <f t="shared" ref="L21:L25" si="13">F21+8</f>
        <v>45575</v>
      </c>
      <c r="M21" s="12">
        <f t="shared" ref="M21:M25" si="14">F21+8</f>
        <v>45575</v>
      </c>
    </row>
    <row r="22" spans="1:13" x14ac:dyDescent="0.3">
      <c r="A22" s="11" t="s">
        <v>70</v>
      </c>
      <c r="B22" s="25" t="s">
        <v>71</v>
      </c>
      <c r="C22" s="12">
        <v>45560</v>
      </c>
      <c r="D22" s="12">
        <v>45567</v>
      </c>
      <c r="E22" s="12">
        <v>45573</v>
      </c>
      <c r="F22" s="11">
        <v>45581</v>
      </c>
      <c r="G22" s="12">
        <f t="shared" si="8"/>
        <v>45590</v>
      </c>
      <c r="H22" s="12">
        <f t="shared" si="9"/>
        <v>45595</v>
      </c>
      <c r="I22" s="12">
        <f t="shared" si="10"/>
        <v>45592</v>
      </c>
      <c r="J22" s="12">
        <f t="shared" si="11"/>
        <v>45606</v>
      </c>
      <c r="K22" s="12">
        <f t="shared" si="12"/>
        <v>45589</v>
      </c>
      <c r="L22" s="12">
        <f t="shared" si="13"/>
        <v>45589</v>
      </c>
      <c r="M22" s="12">
        <f t="shared" si="14"/>
        <v>45589</v>
      </c>
    </row>
    <row r="23" spans="1:13" x14ac:dyDescent="0.3">
      <c r="A23" s="11" t="s">
        <v>72</v>
      </c>
      <c r="B23" s="25" t="s">
        <v>73</v>
      </c>
      <c r="C23" s="12">
        <v>45566</v>
      </c>
      <c r="D23" s="12">
        <v>45572</v>
      </c>
      <c r="E23" s="12">
        <v>45579</v>
      </c>
      <c r="F23" s="11">
        <v>45583</v>
      </c>
      <c r="G23" s="12">
        <f t="shared" si="8"/>
        <v>45592</v>
      </c>
      <c r="H23" s="12">
        <f t="shared" si="9"/>
        <v>45597</v>
      </c>
      <c r="I23" s="12">
        <f t="shared" si="10"/>
        <v>45594</v>
      </c>
      <c r="J23" s="12">
        <f t="shared" si="11"/>
        <v>45608</v>
      </c>
      <c r="K23" s="12">
        <f t="shared" si="12"/>
        <v>45591</v>
      </c>
      <c r="L23" s="12">
        <f t="shared" si="13"/>
        <v>45591</v>
      </c>
      <c r="M23" s="12">
        <f t="shared" si="14"/>
        <v>45591</v>
      </c>
    </row>
    <row r="24" spans="1:13" x14ac:dyDescent="0.3">
      <c r="A24" s="11" t="s">
        <v>74</v>
      </c>
      <c r="B24" s="25" t="s">
        <v>75</v>
      </c>
      <c r="C24" s="12">
        <v>45575</v>
      </c>
      <c r="D24" s="12">
        <v>45580</v>
      </c>
      <c r="E24" s="12">
        <v>45587</v>
      </c>
      <c r="F24" s="11">
        <v>45592</v>
      </c>
      <c r="G24" s="12">
        <f t="shared" si="8"/>
        <v>45601</v>
      </c>
      <c r="H24" s="12">
        <f t="shared" si="9"/>
        <v>45606</v>
      </c>
      <c r="I24" s="12">
        <f t="shared" si="10"/>
        <v>45603</v>
      </c>
      <c r="J24" s="12">
        <f t="shared" si="11"/>
        <v>45617</v>
      </c>
      <c r="K24" s="12">
        <f t="shared" si="12"/>
        <v>45600</v>
      </c>
      <c r="L24" s="12">
        <f t="shared" si="13"/>
        <v>45600</v>
      </c>
      <c r="M24" s="12">
        <f t="shared" si="14"/>
        <v>45600</v>
      </c>
    </row>
    <row r="25" spans="1:13" x14ac:dyDescent="0.3">
      <c r="A25" s="11"/>
      <c r="B25" s="25"/>
      <c r="C25" s="12"/>
      <c r="D25" s="12"/>
      <c r="E25" s="12"/>
      <c r="F25" s="11"/>
      <c r="G25" s="12">
        <f t="shared" si="8"/>
        <v>9</v>
      </c>
      <c r="H25" s="12">
        <f t="shared" si="9"/>
        <v>14</v>
      </c>
      <c r="I25" s="12">
        <f t="shared" si="10"/>
        <v>11</v>
      </c>
      <c r="J25" s="12">
        <f t="shared" si="11"/>
        <v>25</v>
      </c>
      <c r="K25" s="12">
        <f t="shared" si="12"/>
        <v>8</v>
      </c>
      <c r="L25" s="12">
        <f t="shared" si="13"/>
        <v>8</v>
      </c>
      <c r="M25" s="12">
        <f t="shared" si="14"/>
        <v>8</v>
      </c>
    </row>
    <row r="27" spans="1:13" x14ac:dyDescent="0.3">
      <c r="A27" s="6" t="s">
        <v>42</v>
      </c>
    </row>
    <row r="28" spans="1:13" x14ac:dyDescent="0.3">
      <c r="A28" s="27" t="s">
        <v>15</v>
      </c>
      <c r="B28" s="27" t="s">
        <v>9</v>
      </c>
      <c r="C28" s="27" t="s">
        <v>10</v>
      </c>
      <c r="D28" s="27" t="s">
        <v>11</v>
      </c>
      <c r="E28" s="27" t="s">
        <v>12</v>
      </c>
      <c r="F28" s="27" t="s">
        <v>17</v>
      </c>
      <c r="G28" s="27" t="s">
        <v>41</v>
      </c>
      <c r="H28" s="27" t="s">
        <v>31</v>
      </c>
      <c r="I28" s="27" t="s">
        <v>32</v>
      </c>
      <c r="J28" s="27" t="s">
        <v>33</v>
      </c>
      <c r="K28" s="27" t="s">
        <v>34</v>
      </c>
      <c r="L28" s="27" t="s">
        <v>35</v>
      </c>
      <c r="M28" s="27" t="s">
        <v>36</v>
      </c>
    </row>
    <row r="29" spans="1:13" x14ac:dyDescent="0.3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3" x14ac:dyDescent="0.3">
      <c r="A30" s="11" t="s">
        <v>68</v>
      </c>
      <c r="B30" s="25" t="s">
        <v>69</v>
      </c>
      <c r="C30" s="12">
        <v>45546</v>
      </c>
      <c r="D30" s="12">
        <v>45553</v>
      </c>
      <c r="E30" s="12">
        <v>45560</v>
      </c>
      <c r="F30" s="11">
        <v>45567</v>
      </c>
      <c r="G30" s="12">
        <f t="shared" ref="G30:G35" si="15">F30+25</f>
        <v>45592</v>
      </c>
      <c r="H30" s="12">
        <f t="shared" ref="H30:H35" si="16">F30+26</f>
        <v>45593</v>
      </c>
      <c r="I30" s="12">
        <f t="shared" ref="I30:I35" si="17">F30+24</f>
        <v>45591</v>
      </c>
      <c r="J30" s="12">
        <f t="shared" ref="J30:J35" si="18">F30+29</f>
        <v>45596</v>
      </c>
      <c r="K30" s="12">
        <f t="shared" ref="K30:K35" si="19">F30+32</f>
        <v>45599</v>
      </c>
      <c r="L30" s="12">
        <f t="shared" ref="L30:L35" si="20">F30+22</f>
        <v>45589</v>
      </c>
      <c r="M30" s="12">
        <f t="shared" ref="M30:M35" si="21">F30+24</f>
        <v>45591</v>
      </c>
    </row>
    <row r="31" spans="1:13" x14ac:dyDescent="0.3">
      <c r="A31" s="11" t="s">
        <v>70</v>
      </c>
      <c r="B31" s="25" t="s">
        <v>71</v>
      </c>
      <c r="C31" s="12">
        <v>45560</v>
      </c>
      <c r="D31" s="12">
        <v>45567</v>
      </c>
      <c r="E31" s="12">
        <v>45573</v>
      </c>
      <c r="F31" s="11">
        <v>45581</v>
      </c>
      <c r="G31" s="12">
        <f t="shared" si="15"/>
        <v>45606</v>
      </c>
      <c r="H31" s="12">
        <f t="shared" si="16"/>
        <v>45607</v>
      </c>
      <c r="I31" s="12">
        <f t="shared" si="17"/>
        <v>45605</v>
      </c>
      <c r="J31" s="12">
        <f t="shared" si="18"/>
        <v>45610</v>
      </c>
      <c r="K31" s="12">
        <f t="shared" si="19"/>
        <v>45613</v>
      </c>
      <c r="L31" s="12">
        <f t="shared" si="20"/>
        <v>45603</v>
      </c>
      <c r="M31" s="12">
        <f t="shared" si="21"/>
        <v>45605</v>
      </c>
    </row>
    <row r="32" spans="1:13" x14ac:dyDescent="0.3">
      <c r="A32" s="11" t="s">
        <v>72</v>
      </c>
      <c r="B32" s="25" t="s">
        <v>73</v>
      </c>
      <c r="C32" s="12">
        <v>45566</v>
      </c>
      <c r="D32" s="12">
        <v>45572</v>
      </c>
      <c r="E32" s="12">
        <v>45579</v>
      </c>
      <c r="F32" s="11">
        <v>45583</v>
      </c>
      <c r="G32" s="12">
        <f t="shared" si="15"/>
        <v>45608</v>
      </c>
      <c r="H32" s="12">
        <f t="shared" si="16"/>
        <v>45609</v>
      </c>
      <c r="I32" s="12">
        <f t="shared" si="17"/>
        <v>45607</v>
      </c>
      <c r="J32" s="12">
        <f t="shared" si="18"/>
        <v>45612</v>
      </c>
      <c r="K32" s="12">
        <f t="shared" si="19"/>
        <v>45615</v>
      </c>
      <c r="L32" s="12">
        <f t="shared" si="20"/>
        <v>45605</v>
      </c>
      <c r="M32" s="12">
        <f t="shared" si="21"/>
        <v>45607</v>
      </c>
    </row>
    <row r="33" spans="1:13" x14ac:dyDescent="0.3">
      <c r="A33" s="11" t="s">
        <v>74</v>
      </c>
      <c r="B33" s="25" t="s">
        <v>75</v>
      </c>
      <c r="C33" s="12">
        <v>45575</v>
      </c>
      <c r="D33" s="12">
        <v>45580</v>
      </c>
      <c r="E33" s="12">
        <v>45587</v>
      </c>
      <c r="F33" s="11">
        <v>45592</v>
      </c>
      <c r="G33" s="12">
        <f t="shared" si="15"/>
        <v>45617</v>
      </c>
      <c r="H33" s="12">
        <f t="shared" si="16"/>
        <v>45618</v>
      </c>
      <c r="I33" s="12">
        <f t="shared" si="17"/>
        <v>45616</v>
      </c>
      <c r="J33" s="12">
        <f t="shared" si="18"/>
        <v>45621</v>
      </c>
      <c r="K33" s="12">
        <f t="shared" si="19"/>
        <v>45624</v>
      </c>
      <c r="L33" s="12">
        <f t="shared" si="20"/>
        <v>45614</v>
      </c>
      <c r="M33" s="12">
        <f t="shared" si="21"/>
        <v>45616</v>
      </c>
    </row>
    <row r="34" spans="1:13" x14ac:dyDescent="0.3">
      <c r="A34" s="11"/>
      <c r="B34" s="25"/>
      <c r="C34" s="12"/>
      <c r="D34" s="12"/>
      <c r="E34" s="12"/>
      <c r="F34" s="11"/>
      <c r="G34" s="12">
        <f t="shared" si="15"/>
        <v>25</v>
      </c>
      <c r="H34" s="12">
        <f t="shared" si="16"/>
        <v>26</v>
      </c>
      <c r="I34" s="12">
        <f t="shared" si="17"/>
        <v>24</v>
      </c>
      <c r="J34" s="12">
        <f t="shared" si="18"/>
        <v>29</v>
      </c>
      <c r="K34" s="12">
        <f t="shared" si="19"/>
        <v>32</v>
      </c>
      <c r="L34" s="12">
        <f t="shared" si="20"/>
        <v>22</v>
      </c>
      <c r="M34" s="12">
        <f t="shared" si="21"/>
        <v>24</v>
      </c>
    </row>
    <row r="35" spans="1:13" x14ac:dyDescent="0.3">
      <c r="A35" s="11"/>
      <c r="B35" s="25"/>
      <c r="C35" s="12"/>
      <c r="D35" s="12"/>
      <c r="E35" s="12"/>
      <c r="F35" s="11"/>
      <c r="G35" s="12">
        <f t="shared" si="15"/>
        <v>25</v>
      </c>
      <c r="H35" s="12">
        <f t="shared" si="16"/>
        <v>26</v>
      </c>
      <c r="I35" s="12">
        <f t="shared" si="17"/>
        <v>24</v>
      </c>
      <c r="J35" s="12">
        <f t="shared" si="18"/>
        <v>29</v>
      </c>
      <c r="K35" s="12">
        <f t="shared" si="19"/>
        <v>32</v>
      </c>
      <c r="L35" s="12">
        <f t="shared" si="20"/>
        <v>22</v>
      </c>
      <c r="M35" s="12">
        <f t="shared" si="21"/>
        <v>24</v>
      </c>
    </row>
    <row r="37" spans="1:13" x14ac:dyDescent="0.3">
      <c r="A37" s="6" t="s">
        <v>53</v>
      </c>
    </row>
    <row r="38" spans="1:13" x14ac:dyDescent="0.3">
      <c r="A38" s="27" t="s">
        <v>15</v>
      </c>
      <c r="B38" s="27" t="s">
        <v>9</v>
      </c>
      <c r="C38" s="27" t="s">
        <v>10</v>
      </c>
      <c r="D38" s="27" t="s">
        <v>11</v>
      </c>
      <c r="E38" s="27" t="s">
        <v>12</v>
      </c>
      <c r="F38" s="27" t="s">
        <v>17</v>
      </c>
      <c r="G38" s="27" t="s">
        <v>37</v>
      </c>
      <c r="H38" s="27" t="s">
        <v>38</v>
      </c>
      <c r="I38" s="27" t="s">
        <v>39</v>
      </c>
      <c r="J38" s="27" t="s">
        <v>51</v>
      </c>
      <c r="K38" s="27" t="s">
        <v>52</v>
      </c>
      <c r="L38" s="27" t="s">
        <v>54</v>
      </c>
    </row>
    <row r="39" spans="1:13" x14ac:dyDescent="0.3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3" x14ac:dyDescent="0.3">
      <c r="A40" s="11" t="s">
        <v>68</v>
      </c>
      <c r="B40" s="25" t="s">
        <v>69</v>
      </c>
      <c r="C40" s="12">
        <v>45546</v>
      </c>
      <c r="D40" s="12">
        <v>45553</v>
      </c>
      <c r="E40" s="12">
        <v>45560</v>
      </c>
      <c r="F40" s="11">
        <v>45567</v>
      </c>
      <c r="G40" s="12">
        <f t="shared" ref="G40:G44" si="22">F40+20</f>
        <v>45587</v>
      </c>
      <c r="H40" s="12">
        <f t="shared" ref="H40:H44" si="23">F40+20</f>
        <v>45587</v>
      </c>
      <c r="I40" s="12">
        <f t="shared" ref="I40:I44" si="24">F40+29</f>
        <v>45596</v>
      </c>
      <c r="J40" s="12">
        <f t="shared" ref="J40:K44" si="25">G40+9</f>
        <v>45596</v>
      </c>
      <c r="K40" s="12">
        <f t="shared" si="25"/>
        <v>45596</v>
      </c>
      <c r="L40" s="12">
        <f t="shared" ref="L40:L44" si="26">I40+16</f>
        <v>45612</v>
      </c>
    </row>
    <row r="41" spans="1:13" x14ac:dyDescent="0.3">
      <c r="A41" s="11" t="s">
        <v>70</v>
      </c>
      <c r="B41" s="25" t="s">
        <v>71</v>
      </c>
      <c r="C41" s="12">
        <v>45560</v>
      </c>
      <c r="D41" s="12">
        <v>45567</v>
      </c>
      <c r="E41" s="12">
        <v>45573</v>
      </c>
      <c r="F41" s="11">
        <v>45581</v>
      </c>
      <c r="G41" s="12">
        <f t="shared" si="22"/>
        <v>45601</v>
      </c>
      <c r="H41" s="12">
        <f t="shared" si="23"/>
        <v>45601</v>
      </c>
      <c r="I41" s="12">
        <f t="shared" si="24"/>
        <v>45610</v>
      </c>
      <c r="J41" s="12">
        <f t="shared" si="25"/>
        <v>45610</v>
      </c>
      <c r="K41" s="12">
        <f t="shared" si="25"/>
        <v>45610</v>
      </c>
      <c r="L41" s="12">
        <f t="shared" si="26"/>
        <v>45626</v>
      </c>
    </row>
    <row r="42" spans="1:13" x14ac:dyDescent="0.3">
      <c r="A42" s="11" t="s">
        <v>72</v>
      </c>
      <c r="B42" s="25" t="s">
        <v>73</v>
      </c>
      <c r="C42" s="12">
        <v>45566</v>
      </c>
      <c r="D42" s="12">
        <v>45572</v>
      </c>
      <c r="E42" s="12">
        <v>45579</v>
      </c>
      <c r="F42" s="11">
        <v>45583</v>
      </c>
      <c r="G42" s="12">
        <f t="shared" si="22"/>
        <v>45603</v>
      </c>
      <c r="H42" s="12">
        <f t="shared" si="23"/>
        <v>45603</v>
      </c>
      <c r="I42" s="12">
        <f t="shared" si="24"/>
        <v>45612</v>
      </c>
      <c r="J42" s="12">
        <f t="shared" si="25"/>
        <v>45612</v>
      </c>
      <c r="K42" s="12">
        <f t="shared" si="25"/>
        <v>45612</v>
      </c>
      <c r="L42" s="12">
        <f t="shared" si="26"/>
        <v>45628</v>
      </c>
    </row>
    <row r="43" spans="1:13" x14ac:dyDescent="0.3">
      <c r="A43" s="11" t="s">
        <v>74</v>
      </c>
      <c r="B43" s="25" t="s">
        <v>75</v>
      </c>
      <c r="C43" s="12">
        <v>45575</v>
      </c>
      <c r="D43" s="12">
        <v>45580</v>
      </c>
      <c r="E43" s="12">
        <v>45587</v>
      </c>
      <c r="F43" s="11">
        <v>45592</v>
      </c>
      <c r="G43" s="12">
        <f t="shared" si="22"/>
        <v>45612</v>
      </c>
      <c r="H43" s="12">
        <f t="shared" si="23"/>
        <v>45612</v>
      </c>
      <c r="I43" s="12">
        <f t="shared" si="24"/>
        <v>45621</v>
      </c>
      <c r="J43" s="12">
        <f t="shared" si="25"/>
        <v>45621</v>
      </c>
      <c r="K43" s="12">
        <f t="shared" si="25"/>
        <v>45621</v>
      </c>
      <c r="L43" s="12">
        <f t="shared" si="26"/>
        <v>45637</v>
      </c>
    </row>
    <row r="44" spans="1:13" x14ac:dyDescent="0.3">
      <c r="A44" s="11"/>
      <c r="B44" s="25"/>
      <c r="C44" s="12"/>
      <c r="D44" s="12"/>
      <c r="E44" s="12"/>
      <c r="F44" s="11"/>
      <c r="G44" s="12">
        <f t="shared" si="22"/>
        <v>20</v>
      </c>
      <c r="H44" s="12">
        <f t="shared" si="23"/>
        <v>20</v>
      </c>
      <c r="I44" s="12">
        <f t="shared" si="24"/>
        <v>29</v>
      </c>
      <c r="J44" s="12">
        <f t="shared" si="25"/>
        <v>29</v>
      </c>
      <c r="K44" s="12">
        <f t="shared" si="25"/>
        <v>29</v>
      </c>
      <c r="L44" s="12">
        <f t="shared" si="26"/>
        <v>45</v>
      </c>
    </row>
    <row r="46" spans="1:13" x14ac:dyDescent="0.3">
      <c r="A46" s="20" t="s">
        <v>50</v>
      </c>
    </row>
    <row r="47" spans="1:13" x14ac:dyDescent="0.3">
      <c r="A47" s="27" t="s">
        <v>15</v>
      </c>
      <c r="B47" s="27" t="s">
        <v>9</v>
      </c>
      <c r="C47" s="27" t="s">
        <v>10</v>
      </c>
      <c r="D47" s="27" t="s">
        <v>11</v>
      </c>
      <c r="E47" s="27" t="s">
        <v>12</v>
      </c>
      <c r="F47" s="27" t="s">
        <v>17</v>
      </c>
      <c r="G47" s="32" t="s">
        <v>49</v>
      </c>
      <c r="H47" s="32" t="s">
        <v>43</v>
      </c>
      <c r="I47" s="32" t="s">
        <v>44</v>
      </c>
      <c r="J47" s="27" t="s">
        <v>45</v>
      </c>
      <c r="K47" s="27" t="s">
        <v>46</v>
      </c>
      <c r="L47" s="27" t="s">
        <v>47</v>
      </c>
      <c r="M47" s="27" t="s">
        <v>48</v>
      </c>
    </row>
    <row r="48" spans="1:13" x14ac:dyDescent="0.3">
      <c r="A48" s="27"/>
      <c r="B48" s="27"/>
      <c r="C48" s="27"/>
      <c r="D48" s="27"/>
      <c r="E48" s="27"/>
      <c r="F48" s="27"/>
      <c r="G48" s="35"/>
      <c r="H48" s="35"/>
      <c r="I48" s="35"/>
      <c r="J48" s="27"/>
      <c r="K48" s="27"/>
      <c r="L48" s="27"/>
      <c r="M48" s="27"/>
    </row>
    <row r="49" spans="1:13" x14ac:dyDescent="0.3">
      <c r="A49" s="11" t="s">
        <v>68</v>
      </c>
      <c r="B49" s="25" t="s">
        <v>69</v>
      </c>
      <c r="C49" s="12">
        <v>45546</v>
      </c>
      <c r="D49" s="12">
        <v>45553</v>
      </c>
      <c r="E49" s="12">
        <v>45560</v>
      </c>
      <c r="F49" s="11">
        <v>45567</v>
      </c>
      <c r="G49" s="12">
        <f t="shared" ref="G49:G53" si="27">F49+14</f>
        <v>45581</v>
      </c>
      <c r="H49" s="12">
        <f t="shared" ref="H49:H53" si="28">F49+6</f>
        <v>45573</v>
      </c>
      <c r="I49" s="12">
        <f t="shared" ref="I49:I53" si="29">F49+10</f>
        <v>45577</v>
      </c>
      <c r="J49" s="12">
        <f t="shared" ref="J49:J53" si="30">F49+16</f>
        <v>45583</v>
      </c>
      <c r="K49" s="12">
        <f t="shared" ref="K49:K53" si="31">F49+10</f>
        <v>45577</v>
      </c>
      <c r="L49" s="12">
        <f t="shared" ref="L49:L53" si="32">F49+6</f>
        <v>45573</v>
      </c>
      <c r="M49" s="12">
        <f t="shared" ref="M49:M53" si="33">F49+7</f>
        <v>45574</v>
      </c>
    </row>
    <row r="50" spans="1:13" x14ac:dyDescent="0.3">
      <c r="A50" s="11" t="s">
        <v>70</v>
      </c>
      <c r="B50" s="25" t="s">
        <v>71</v>
      </c>
      <c r="C50" s="12">
        <v>45560</v>
      </c>
      <c r="D50" s="12">
        <v>45567</v>
      </c>
      <c r="E50" s="12">
        <v>45573</v>
      </c>
      <c r="F50" s="11">
        <v>45581</v>
      </c>
      <c r="G50" s="12">
        <f t="shared" si="27"/>
        <v>45595</v>
      </c>
      <c r="H50" s="12">
        <f t="shared" si="28"/>
        <v>45587</v>
      </c>
      <c r="I50" s="12">
        <f t="shared" si="29"/>
        <v>45591</v>
      </c>
      <c r="J50" s="12">
        <f t="shared" si="30"/>
        <v>45597</v>
      </c>
      <c r="K50" s="12">
        <f t="shared" si="31"/>
        <v>45591</v>
      </c>
      <c r="L50" s="12">
        <f t="shared" si="32"/>
        <v>45587</v>
      </c>
      <c r="M50" s="12">
        <f t="shared" si="33"/>
        <v>45588</v>
      </c>
    </row>
    <row r="51" spans="1:13" x14ac:dyDescent="0.3">
      <c r="A51" s="11" t="s">
        <v>72</v>
      </c>
      <c r="B51" s="25" t="s">
        <v>73</v>
      </c>
      <c r="C51" s="12">
        <v>45566</v>
      </c>
      <c r="D51" s="12">
        <v>45572</v>
      </c>
      <c r="E51" s="12">
        <v>45579</v>
      </c>
      <c r="F51" s="11">
        <v>45583</v>
      </c>
      <c r="G51" s="12">
        <f t="shared" si="27"/>
        <v>45597</v>
      </c>
      <c r="H51" s="12">
        <f t="shared" si="28"/>
        <v>45589</v>
      </c>
      <c r="I51" s="12">
        <f t="shared" si="29"/>
        <v>45593</v>
      </c>
      <c r="J51" s="12">
        <f t="shared" si="30"/>
        <v>45599</v>
      </c>
      <c r="K51" s="12">
        <f t="shared" si="31"/>
        <v>45593</v>
      </c>
      <c r="L51" s="12">
        <f t="shared" si="32"/>
        <v>45589</v>
      </c>
      <c r="M51" s="12">
        <f t="shared" si="33"/>
        <v>45590</v>
      </c>
    </row>
    <row r="52" spans="1:13" x14ac:dyDescent="0.3">
      <c r="A52" s="11" t="s">
        <v>74</v>
      </c>
      <c r="B52" s="25" t="s">
        <v>75</v>
      </c>
      <c r="C52" s="12">
        <v>45575</v>
      </c>
      <c r="D52" s="12">
        <v>45580</v>
      </c>
      <c r="E52" s="12">
        <v>45587</v>
      </c>
      <c r="F52" s="11">
        <v>45592</v>
      </c>
      <c r="G52" s="12">
        <f t="shared" si="27"/>
        <v>45606</v>
      </c>
      <c r="H52" s="12">
        <f t="shared" si="28"/>
        <v>45598</v>
      </c>
      <c r="I52" s="12">
        <f t="shared" si="29"/>
        <v>45602</v>
      </c>
      <c r="J52" s="12">
        <f t="shared" si="30"/>
        <v>45608</v>
      </c>
      <c r="K52" s="12">
        <f t="shared" si="31"/>
        <v>45602</v>
      </c>
      <c r="L52" s="12">
        <f t="shared" si="32"/>
        <v>45598</v>
      </c>
      <c r="M52" s="12">
        <f t="shared" si="33"/>
        <v>45599</v>
      </c>
    </row>
    <row r="53" spans="1:13" x14ac:dyDescent="0.3">
      <c r="A53" s="11"/>
      <c r="B53" s="25"/>
      <c r="C53" s="12"/>
      <c r="D53" s="12"/>
      <c r="E53" s="12"/>
      <c r="F53" s="11"/>
      <c r="G53" s="12">
        <f t="shared" si="27"/>
        <v>14</v>
      </c>
      <c r="H53" s="12">
        <f t="shared" si="28"/>
        <v>6</v>
      </c>
      <c r="I53" s="12">
        <f t="shared" si="29"/>
        <v>10</v>
      </c>
      <c r="J53" s="12">
        <f t="shared" si="30"/>
        <v>16</v>
      </c>
      <c r="K53" s="12">
        <f t="shared" si="31"/>
        <v>10</v>
      </c>
      <c r="L53" s="12">
        <f t="shared" si="32"/>
        <v>6</v>
      </c>
      <c r="M53" s="12">
        <f t="shared" si="33"/>
        <v>7</v>
      </c>
    </row>
    <row r="56" spans="1:13" x14ac:dyDescent="0.3">
      <c r="A56" s="6" t="s">
        <v>63</v>
      </c>
    </row>
    <row r="57" spans="1:13" x14ac:dyDescent="0.3">
      <c r="A57" s="27" t="s">
        <v>15</v>
      </c>
      <c r="B57" s="27" t="s">
        <v>9</v>
      </c>
      <c r="C57" s="27" t="s">
        <v>10</v>
      </c>
      <c r="D57" s="27" t="s">
        <v>11</v>
      </c>
      <c r="E57" s="27" t="s">
        <v>12</v>
      </c>
      <c r="F57" s="27" t="s">
        <v>17</v>
      </c>
      <c r="G57" s="27" t="s">
        <v>64</v>
      </c>
      <c r="H57" s="27" t="s">
        <v>65</v>
      </c>
      <c r="I57" s="27" t="s">
        <v>67</v>
      </c>
      <c r="J57" s="27" t="s">
        <v>66</v>
      </c>
      <c r="K57" s="27" t="s">
        <v>66</v>
      </c>
      <c r="L57" s="27" t="s">
        <v>66</v>
      </c>
    </row>
    <row r="58" spans="1:13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3" x14ac:dyDescent="0.3">
      <c r="A59" s="11" t="s">
        <v>68</v>
      </c>
      <c r="B59" s="25" t="s">
        <v>69</v>
      </c>
      <c r="C59" s="12">
        <v>45546</v>
      </c>
      <c r="D59" s="12">
        <v>45553</v>
      </c>
      <c r="E59" s="12">
        <v>45560</v>
      </c>
      <c r="F59" s="11">
        <v>45567</v>
      </c>
      <c r="G59" s="12">
        <f>F59+30</f>
        <v>45597</v>
      </c>
      <c r="H59" s="12">
        <f>F59+40</f>
        <v>45607</v>
      </c>
      <c r="I59" s="12">
        <f>F59+55</f>
        <v>45622</v>
      </c>
      <c r="J59" s="12">
        <f t="shared" ref="J59:J63" si="34">G59+9</f>
        <v>45606</v>
      </c>
      <c r="K59" s="12">
        <f t="shared" ref="K59:K63" si="35">H59+9</f>
        <v>45616</v>
      </c>
      <c r="L59" s="12">
        <f t="shared" ref="L59:L63" si="36">I59+16</f>
        <v>45638</v>
      </c>
    </row>
    <row r="60" spans="1:13" x14ac:dyDescent="0.3">
      <c r="A60" s="11" t="s">
        <v>70</v>
      </c>
      <c r="B60" s="25" t="s">
        <v>71</v>
      </c>
      <c r="C60" s="12">
        <v>45560</v>
      </c>
      <c r="D60" s="12">
        <v>45567</v>
      </c>
      <c r="E60" s="12">
        <v>45573</v>
      </c>
      <c r="F60" s="11">
        <v>45581</v>
      </c>
      <c r="G60" s="12">
        <f t="shared" ref="G60:G61" si="37">F60+30</f>
        <v>45611</v>
      </c>
      <c r="H60" s="12">
        <f t="shared" ref="H60:H61" si="38">F60+40</f>
        <v>45621</v>
      </c>
      <c r="I60" s="12">
        <f t="shared" ref="I60:I61" si="39">F60+55</f>
        <v>45636</v>
      </c>
      <c r="J60" s="12">
        <f t="shared" si="34"/>
        <v>45620</v>
      </c>
      <c r="K60" s="12">
        <f t="shared" si="35"/>
        <v>45630</v>
      </c>
      <c r="L60" s="12">
        <f t="shared" si="36"/>
        <v>45652</v>
      </c>
    </row>
    <row r="61" spans="1:13" x14ac:dyDescent="0.3">
      <c r="A61" s="11" t="s">
        <v>72</v>
      </c>
      <c r="B61" s="25" t="s">
        <v>73</v>
      </c>
      <c r="C61" s="12">
        <v>45566</v>
      </c>
      <c r="D61" s="12">
        <v>45572</v>
      </c>
      <c r="E61" s="12">
        <v>45579</v>
      </c>
      <c r="F61" s="11">
        <v>45583</v>
      </c>
      <c r="G61" s="12">
        <f t="shared" si="37"/>
        <v>45613</v>
      </c>
      <c r="H61" s="12">
        <f t="shared" si="38"/>
        <v>45623</v>
      </c>
      <c r="I61" s="12">
        <f t="shared" si="39"/>
        <v>45638</v>
      </c>
      <c r="J61" s="12">
        <f t="shared" si="34"/>
        <v>45622</v>
      </c>
      <c r="K61" s="12">
        <f t="shared" si="35"/>
        <v>45632</v>
      </c>
      <c r="L61" s="12">
        <f t="shared" si="36"/>
        <v>45654</v>
      </c>
    </row>
    <row r="62" spans="1:13" x14ac:dyDescent="0.3">
      <c r="A62" s="11" t="s">
        <v>74</v>
      </c>
      <c r="B62" s="25" t="s">
        <v>75</v>
      </c>
      <c r="C62" s="12">
        <v>45575</v>
      </c>
      <c r="D62" s="12">
        <v>45580</v>
      </c>
      <c r="E62" s="12">
        <v>45587</v>
      </c>
      <c r="F62" s="11">
        <v>45592</v>
      </c>
      <c r="G62" s="12">
        <f t="shared" ref="G62:G63" si="40">F62+20</f>
        <v>45612</v>
      </c>
      <c r="H62" s="12">
        <f t="shared" ref="H62:H63" si="41">F62+20</f>
        <v>45612</v>
      </c>
      <c r="I62" s="12">
        <f t="shared" ref="I62:I63" si="42">F62+29</f>
        <v>45621</v>
      </c>
      <c r="J62" s="12">
        <f t="shared" si="34"/>
        <v>45621</v>
      </c>
      <c r="K62" s="12">
        <f t="shared" si="35"/>
        <v>45621</v>
      </c>
      <c r="L62" s="12">
        <f t="shared" si="36"/>
        <v>45637</v>
      </c>
    </row>
    <row r="63" spans="1:13" x14ac:dyDescent="0.3">
      <c r="A63" s="11"/>
      <c r="B63" s="25"/>
      <c r="C63" s="12"/>
      <c r="D63" s="12"/>
      <c r="E63" s="12"/>
      <c r="F63" s="11"/>
      <c r="G63" s="12">
        <f t="shared" si="40"/>
        <v>20</v>
      </c>
      <c r="H63" s="12">
        <f t="shared" si="41"/>
        <v>20</v>
      </c>
      <c r="I63" s="12">
        <f t="shared" si="42"/>
        <v>29</v>
      </c>
      <c r="J63" s="12">
        <f t="shared" si="34"/>
        <v>29</v>
      </c>
      <c r="K63" s="12">
        <f t="shared" si="35"/>
        <v>29</v>
      </c>
      <c r="L63" s="12">
        <f t="shared" si="36"/>
        <v>45</v>
      </c>
    </row>
  </sheetData>
  <mergeCells count="85">
    <mergeCell ref="J38:J39"/>
    <mergeCell ref="K38:K39"/>
    <mergeCell ref="L38:L39"/>
    <mergeCell ref="M47:M48"/>
    <mergeCell ref="J47:J48"/>
    <mergeCell ref="K47:K48"/>
    <mergeCell ref="L47:L48"/>
    <mergeCell ref="C38:C39"/>
    <mergeCell ref="D38:D39"/>
    <mergeCell ref="E38:E39"/>
    <mergeCell ref="H47:H48"/>
    <mergeCell ref="I47:I48"/>
    <mergeCell ref="D47:D48"/>
    <mergeCell ref="E47:E48"/>
    <mergeCell ref="F38:F39"/>
    <mergeCell ref="G38:G39"/>
    <mergeCell ref="H38:H39"/>
    <mergeCell ref="I38:I39"/>
    <mergeCell ref="N9:N10"/>
    <mergeCell ref="F28:F29"/>
    <mergeCell ref="F19:F20"/>
    <mergeCell ref="G19:G20"/>
    <mergeCell ref="H19:H20"/>
    <mergeCell ref="I19:I20"/>
    <mergeCell ref="G28:G29"/>
    <mergeCell ref="H28:H29"/>
    <mergeCell ref="I28:I29"/>
    <mergeCell ref="J28:J29"/>
    <mergeCell ref="K28:K29"/>
    <mergeCell ref="L28:L29"/>
    <mergeCell ref="M28:M29"/>
    <mergeCell ref="J19:J20"/>
    <mergeCell ref="K19:K20"/>
    <mergeCell ref="L19:L20"/>
    <mergeCell ref="A47:A48"/>
    <mergeCell ref="B47:B48"/>
    <mergeCell ref="C47:C48"/>
    <mergeCell ref="F47:F48"/>
    <mergeCell ref="G47:G48"/>
    <mergeCell ref="A38:A39"/>
    <mergeCell ref="B38:B39"/>
    <mergeCell ref="M19:M20"/>
    <mergeCell ref="G9:G10"/>
    <mergeCell ref="H9:H10"/>
    <mergeCell ref="I9:I10"/>
    <mergeCell ref="J9:J10"/>
    <mergeCell ref="K9:K10"/>
    <mergeCell ref="A19:A20"/>
    <mergeCell ref="B19:B20"/>
    <mergeCell ref="C19:C20"/>
    <mergeCell ref="D19:D20"/>
    <mergeCell ref="E19:E20"/>
    <mergeCell ref="A28:A29"/>
    <mergeCell ref="B28:B29"/>
    <mergeCell ref="C28:C29"/>
    <mergeCell ref="D28:D29"/>
    <mergeCell ref="E28:E29"/>
    <mergeCell ref="A17:C17"/>
    <mergeCell ref="E2:J2"/>
    <mergeCell ref="E3:J3"/>
    <mergeCell ref="I5:J5"/>
    <mergeCell ref="I6:J6"/>
    <mergeCell ref="E8:G8"/>
    <mergeCell ref="H8:J8"/>
    <mergeCell ref="K8:M8"/>
    <mergeCell ref="A9:A10"/>
    <mergeCell ref="B9:B10"/>
    <mergeCell ref="C9:C10"/>
    <mergeCell ref="D9:D10"/>
    <mergeCell ref="E9:E10"/>
    <mergeCell ref="F9:F10"/>
    <mergeCell ref="L9:L10"/>
    <mergeCell ref="M9:M10"/>
    <mergeCell ref="A57:A58"/>
    <mergeCell ref="B57:B58"/>
    <mergeCell ref="C57:C58"/>
    <mergeCell ref="D57:D58"/>
    <mergeCell ref="E57:E58"/>
    <mergeCell ref="K57:K58"/>
    <mergeCell ref="L57:L58"/>
    <mergeCell ref="F57:F58"/>
    <mergeCell ref="G57:G58"/>
    <mergeCell ref="H57:H58"/>
    <mergeCell ref="I57:I58"/>
    <mergeCell ref="J57:J58"/>
  </mergeCells>
  <hyperlinks>
    <hyperlink ref="I6" r:id="rId1" xr:uid="{F3198ABB-5C69-4448-BC0A-E4051B436531}"/>
    <hyperlink ref="I5" r:id="rId2" xr:uid="{DD1F045C-15AA-475E-B553-C91F335B5CB8}"/>
    <hyperlink ref="I7" r:id="rId3" xr:uid="{585C9D9A-1A33-4BBE-AD5D-C7350BFEE54B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Zealand</vt:lpstr>
      <vt:lpstr>Singapore V's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Tabitha Twiname</cp:lastModifiedBy>
  <cp:lastPrinted>2022-04-10T21:08:06Z</cp:lastPrinted>
  <dcterms:created xsi:type="dcterms:W3CDTF">2015-06-05T18:17:20Z</dcterms:created>
  <dcterms:modified xsi:type="dcterms:W3CDTF">2024-09-16T00:26:19Z</dcterms:modified>
</cp:coreProperties>
</file>