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8.xml" ContentType="application/vnd.ms-excel.person+xml"/>
  <Override PartName="/xl/persons/person16.xml" ContentType="application/vnd.ms-excel.person+xml"/>
  <Override PartName="/xl/persons/person29.xml" ContentType="application/vnd.ms-excel.person+xml"/>
  <Override PartName="/xl/persons/person11.xml" ContentType="application/vnd.ms-excel.person+xml"/>
  <Override PartName="/xl/persons/person24.xml" ContentType="application/vnd.ms-excel.person+xml"/>
  <Override PartName="/xl/persons/person32.xml" ContentType="application/vnd.ms-excel.person+xml"/>
  <Override PartName="/xl/persons/person37.xml" ContentType="application/vnd.ms-excel.person+xml"/>
  <Override PartName="/xl/persons/person40.xml" ContentType="application/vnd.ms-excel.person+xml"/>
  <Override PartName="/xl/persons/person45.xml" ContentType="application/vnd.ms-excel.person+xml"/>
  <Override PartName="/xl/persons/person53.xml" ContentType="application/vnd.ms-excel.person+xml"/>
  <Override PartName="/xl/persons/person57.xml" ContentType="application/vnd.ms-excel.person+xml"/>
  <Override PartName="/xl/persons/person65.xml" ContentType="application/vnd.ms-excel.person+xml"/>
  <Override PartName="/xl/persons/person73.xml" ContentType="application/vnd.ms-excel.person+xml"/>
  <Override PartName="/xl/persons/person78.xml" ContentType="application/vnd.ms-excel.person+xml"/>
  <Override PartName="/xl/persons/person85.xml" ContentType="application/vnd.ms-excel.person+xml"/>
  <Override PartName="/xl/persons/person60.xml" ContentType="application/vnd.ms-excel.person+xml"/>
  <Override PartName="/xl/persons/person81.xml" ContentType="application/vnd.ms-excel.person+xml"/>
  <Override PartName="/xl/persons/person6.xml" ContentType="application/vnd.ms-excel.person+xml"/>
  <Override PartName="/xl/persons/person19.xml" ContentType="application/vnd.ms-excel.person+xml"/>
  <Override PartName="/xl/persons/person33.xml" ContentType="application/vnd.ms-excel.person+xml"/>
  <Override PartName="/xl/persons/person1.xml" ContentType="application/vnd.ms-excel.person+xml"/>
  <Override PartName="/xl/persons/person14.xml" ContentType="application/vnd.ms-excel.person+xml"/>
  <Override PartName="/xl/persons/person22.xml" ContentType="application/vnd.ms-excel.person+xml"/>
  <Override PartName="/xl/persons/person27.xml" ContentType="application/vnd.ms-excel.person+xml"/>
  <Override PartName="/xl/persons/person35.xml" ContentType="application/vnd.ms-excel.person+xml"/>
  <Override PartName="/xl/persons/person43.xml" ContentType="application/vnd.ms-excel.person+xml"/>
  <Override PartName="/xl/persons/person48.xml" ContentType="application/vnd.ms-excel.person+xml"/>
  <Override PartName="/xl/persons/person56.xml" ContentType="application/vnd.ms-excel.person+xml"/>
  <Override PartName="/xl/persons/person64.xml" ContentType="application/vnd.ms-excel.person+xml"/>
  <Override PartName="/xl/persons/person69.xml" ContentType="application/vnd.ms-excel.person+xml"/>
  <Override PartName="/xl/persons/person76.xml" ContentType="application/vnd.ms-excel.person+xml"/>
  <Override PartName="/xl/persons/person.xml" ContentType="application/vnd.ms-excel.person+xml"/>
  <Override PartName="/xl/persons/person51.xml" ContentType="application/vnd.ms-excel.person+xml"/>
  <Override PartName="/xl/persons/person72.xml" ContentType="application/vnd.ms-excel.person+xml"/>
  <Override PartName="/xl/persons/person83.xml" ContentType="application/vnd.ms-excel.person+xml"/>
  <Override PartName="/xl/persons/person12.xml" ContentType="application/vnd.ms-excel.person+xml"/>
  <Override PartName="/xl/persons/person75.xml" ContentType="application/vnd.ms-excel.person+xml"/>
  <Override PartName="/xl/persons/person67.xml" ContentType="application/vnd.ms-excel.person+xml"/>
  <Override PartName="/xl/persons/person59.xml" ContentType="application/vnd.ms-excel.person+xml"/>
  <Override PartName="/xl/persons/person54.xml" ContentType="application/vnd.ms-excel.person+xml"/>
  <Override PartName="/xl/persons/person41.xml" ContentType="application/vnd.ms-excel.person+xml"/>
  <Override PartName="/xl/persons/person38.xml" ContentType="application/vnd.ms-excel.person+xml"/>
  <Override PartName="/xl/persons/person30.xml" ContentType="application/vnd.ms-excel.person+xml"/>
  <Override PartName="/xl/persons/person25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9.xml" ContentType="application/vnd.ms-excel.person+xml"/>
  <Override PartName="/xl/persons/person87.xml" ContentType="application/vnd.ms-excel.person+xml"/>
  <Override PartName="/xl/persons/person80.xml" ContentType="application/vnd.ms-excel.person+xml"/>
  <Override PartName="/xl/persons/person71.xml" ContentType="application/vnd.ms-excel.person+xml"/>
  <Override PartName="/xl/persons/person63.xml" ContentType="application/vnd.ms-excel.person+xml"/>
  <Override PartName="/xl/persons/person46.xml" ContentType="application/vnd.ms-excel.person+xml"/>
  <Override PartName="/xl/persons/person58.xml" ContentType="application/vnd.ms-excel.person+xml"/>
  <Override PartName="/xl/persons/person2.xml" ContentType="application/vnd.ms-excel.person+xml"/>
  <Override PartName="/xl/persons/person7.xml" ContentType="application/vnd.ms-excel.person+xml"/>
  <Override PartName="/xl/persons/person15.xml" ContentType="application/vnd.ms-excel.person+xml"/>
  <Override PartName="/xl/persons/person23.xml" ContentType="application/vnd.ms-excel.person+xml"/>
  <Override PartName="/xl/persons/person28.xml" ContentType="application/vnd.ms-excel.person+xml"/>
  <Override PartName="/xl/persons/person36.xml" ContentType="application/vnd.ms-excel.person+xml"/>
  <Override PartName="/xl/persons/person49.xml" ContentType="application/vnd.ms-excel.person+xml"/>
  <Override PartName="/xl/persons/person86.xml" ContentType="application/vnd.ms-excel.person+xml"/>
  <Override PartName="/xl/persons/person82.xml" ContentType="application/vnd.ms-excel.person+xml"/>
  <Override PartName="/xl/persons/person79.xml" ContentType="application/vnd.ms-excel.person+xml"/>
  <Override PartName="/xl/persons/person74.xml" ContentType="application/vnd.ms-excel.person+xml"/>
  <Override PartName="/xl/persons/person66.xml" ContentType="application/vnd.ms-excel.person+xml"/>
  <Override PartName="/xl/persons/person61.xml" ContentType="application/vnd.ms-excel.person+xml"/>
  <Override PartName="/xl/persons/person10.xml" ContentType="application/vnd.ms-excel.person+xml"/>
  <Override PartName="/xl/persons/person31.xml" ContentType="application/vnd.ms-excel.person+xml"/>
  <Override PartName="/xl/persons/person44.xml" ContentType="application/vnd.ms-excel.person+xml"/>
  <Override PartName="/xl/persons/person52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18.xml" ContentType="application/vnd.ms-excel.person+xml"/>
  <Override PartName="/xl/persons/person26.xml" ContentType="application/vnd.ms-excel.person+xml"/>
  <Override PartName="/xl/persons/person39.xml" ContentType="application/vnd.ms-excel.person+xml"/>
  <Override PartName="/xl/persons/person47.xml" ContentType="application/vnd.ms-excel.person+xml"/>
  <Override PartName="/xl/persons/person84.xml" ContentType="application/vnd.ms-excel.person+xml"/>
  <Override PartName="/xl/persons/person77.xml" ContentType="application/vnd.ms-excel.person+xml"/>
  <Override PartName="/xl/persons/person0.xml" ContentType="application/vnd.ms-excel.person+xml"/>
  <Override PartName="/xl/persons/person20.xml" ContentType="application/vnd.ms-excel.person+xml"/>
  <Override PartName="/xl/persons/person34.xml" ContentType="application/vnd.ms-excel.person+xml"/>
  <Override PartName="/xl/persons/person42.xml" ContentType="application/vnd.ms-excel.person+xml"/>
  <Override PartName="/xl/persons/person50.xml" ContentType="application/vnd.ms-excel.person+xml"/>
  <Override PartName="/xl/persons/person55.xml" ContentType="application/vnd.ms-excel.person+xml"/>
  <Override PartName="/xl/persons/person62.xml" ContentType="application/vnd.ms-excel.person+xml"/>
  <Override PartName="/xl/persons/person68.xml" ContentType="application/vnd.ms-excel.person+xml"/>
  <Override PartName="/xl/persons/person70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eifc-my.sharepoint.com/personal/rod_eifc_com_au/Documents/Desktop/"/>
    </mc:Choice>
  </mc:AlternateContent>
  <xr:revisionPtr revIDLastSave="263" documentId="13_ncr:1_{C7905FAA-29EB-4236-8D79-5C7F1AF56B6E}" xr6:coauthVersionLast="47" xr6:coauthVersionMax="47" xr10:uidLastSave="{20FDFA45-E4A6-4AC3-984F-9ABCF633AD8F}"/>
  <bookViews>
    <workbookView xWindow="-120" yWindow="-120" windowWidth="24240" windowHeight="13140" xr2:uid="{00000000-000D-0000-FFFF-FFFF00000000}"/>
  </bookViews>
  <sheets>
    <sheet name="New Zealand" sheetId="1" r:id="rId1"/>
    <sheet name="Singapore V's" sheetId="2" r:id="rId2"/>
    <sheet name="Busan V's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3" l="1"/>
  <c r="C39" i="3"/>
  <c r="C38" i="3"/>
  <c r="C37" i="3"/>
  <c r="C32" i="3"/>
  <c r="C31" i="3"/>
  <c r="C30" i="3"/>
  <c r="C29" i="3"/>
  <c r="C24" i="3"/>
  <c r="C23" i="3"/>
  <c r="C22" i="3"/>
  <c r="C21" i="3"/>
  <c r="C52" i="2"/>
  <c r="C51" i="2"/>
  <c r="C50" i="2"/>
  <c r="C49" i="2"/>
  <c r="C48" i="2"/>
  <c r="C43" i="2"/>
  <c r="C42" i="2"/>
  <c r="C41" i="2"/>
  <c r="C40" i="2"/>
  <c r="C39" i="2"/>
  <c r="C34" i="2"/>
  <c r="C33" i="2"/>
  <c r="C32" i="2"/>
  <c r="C31" i="2"/>
  <c r="C30" i="2"/>
  <c r="C25" i="2"/>
  <c r="C24" i="2"/>
  <c r="C23" i="2"/>
  <c r="C22" i="2"/>
  <c r="C21" i="2"/>
  <c r="M51" i="2"/>
  <c r="L51" i="2"/>
  <c r="K51" i="2"/>
  <c r="J51" i="2"/>
  <c r="I51" i="2"/>
  <c r="H51" i="2"/>
  <c r="G51" i="2"/>
  <c r="M50" i="2"/>
  <c r="L50" i="2"/>
  <c r="K50" i="2"/>
  <c r="J50" i="2"/>
  <c r="I50" i="2"/>
  <c r="H50" i="2"/>
  <c r="G50" i="2"/>
  <c r="M49" i="2"/>
  <c r="L49" i="2"/>
  <c r="K49" i="2"/>
  <c r="J49" i="2"/>
  <c r="I49" i="2"/>
  <c r="H49" i="2"/>
  <c r="G49" i="2"/>
  <c r="M48" i="2"/>
  <c r="L48" i="2"/>
  <c r="K48" i="2"/>
  <c r="J48" i="2"/>
  <c r="I48" i="2"/>
  <c r="H48" i="2"/>
  <c r="G48" i="2"/>
  <c r="L42" i="2"/>
  <c r="K42" i="2"/>
  <c r="J42" i="2"/>
  <c r="I42" i="2"/>
  <c r="H42" i="2"/>
  <c r="G42" i="2"/>
  <c r="L41" i="2"/>
  <c r="K41" i="2"/>
  <c r="J41" i="2"/>
  <c r="I41" i="2"/>
  <c r="H41" i="2"/>
  <c r="G41" i="2"/>
  <c r="L40" i="2"/>
  <c r="K40" i="2"/>
  <c r="J40" i="2"/>
  <c r="I40" i="2"/>
  <c r="H40" i="2"/>
  <c r="G40" i="2"/>
  <c r="K39" i="2"/>
  <c r="L39" i="2" s="1"/>
  <c r="J39" i="2"/>
  <c r="I39" i="2"/>
  <c r="H39" i="2"/>
  <c r="G39" i="2"/>
  <c r="M33" i="2"/>
  <c r="L33" i="2"/>
  <c r="K33" i="2"/>
  <c r="J33" i="2"/>
  <c r="I33" i="2"/>
  <c r="H33" i="2"/>
  <c r="G33" i="2"/>
  <c r="M32" i="2"/>
  <c r="L32" i="2"/>
  <c r="K32" i="2"/>
  <c r="J32" i="2"/>
  <c r="I32" i="2"/>
  <c r="H32" i="2"/>
  <c r="G32" i="2"/>
  <c r="M31" i="2"/>
  <c r="L31" i="2"/>
  <c r="K31" i="2"/>
  <c r="J31" i="2"/>
  <c r="I31" i="2"/>
  <c r="H31" i="2"/>
  <c r="G31" i="2"/>
  <c r="M30" i="2"/>
  <c r="L30" i="2"/>
  <c r="K30" i="2"/>
  <c r="J30" i="2"/>
  <c r="I30" i="2"/>
  <c r="H30" i="2"/>
  <c r="G30" i="2"/>
  <c r="M24" i="2"/>
  <c r="L24" i="2"/>
  <c r="K24" i="2"/>
  <c r="J24" i="2"/>
  <c r="I24" i="2"/>
  <c r="H24" i="2"/>
  <c r="G24" i="2"/>
  <c r="M23" i="2"/>
  <c r="L23" i="2"/>
  <c r="K23" i="2"/>
  <c r="J23" i="2"/>
  <c r="I23" i="2"/>
  <c r="H23" i="2"/>
  <c r="G23" i="2"/>
  <c r="M22" i="2"/>
  <c r="L22" i="2"/>
  <c r="K22" i="2"/>
  <c r="J22" i="2"/>
  <c r="I22" i="2"/>
  <c r="H22" i="2"/>
  <c r="G22" i="2"/>
  <c r="M21" i="2"/>
  <c r="L21" i="2"/>
  <c r="K21" i="2"/>
  <c r="J21" i="2"/>
  <c r="I21" i="2"/>
  <c r="H21" i="2"/>
  <c r="G21" i="2"/>
  <c r="N14" i="2"/>
  <c r="M14" i="2"/>
  <c r="L14" i="2"/>
  <c r="K14" i="2"/>
  <c r="J14" i="2"/>
  <c r="I14" i="2"/>
  <c r="H14" i="2"/>
  <c r="G14" i="2"/>
  <c r="C14" i="2"/>
  <c r="N13" i="2"/>
  <c r="M13" i="2"/>
  <c r="L13" i="2"/>
  <c r="K13" i="2"/>
  <c r="J13" i="2"/>
  <c r="I13" i="2"/>
  <c r="H13" i="2"/>
  <c r="G13" i="2"/>
  <c r="C13" i="2"/>
  <c r="N12" i="2"/>
  <c r="M12" i="2"/>
  <c r="L12" i="2"/>
  <c r="K12" i="2"/>
  <c r="J12" i="2"/>
  <c r="I12" i="2"/>
  <c r="H12" i="2"/>
  <c r="G12" i="2"/>
  <c r="C12" i="2"/>
  <c r="N11" i="2"/>
  <c r="M11" i="2"/>
  <c r="L11" i="2"/>
  <c r="K11" i="2"/>
  <c r="J11" i="2"/>
  <c r="I11" i="2"/>
  <c r="H11" i="2"/>
  <c r="G11" i="2"/>
  <c r="C11" i="2"/>
  <c r="F23" i="1"/>
  <c r="C23" i="1"/>
  <c r="F22" i="1"/>
  <c r="C22" i="1"/>
  <c r="G15" i="1"/>
  <c r="C15" i="1"/>
  <c r="G14" i="1"/>
  <c r="C14" i="1"/>
  <c r="G13" i="1"/>
  <c r="C13" i="1"/>
  <c r="G12" i="1"/>
  <c r="C12" i="1"/>
  <c r="C24" i="1"/>
  <c r="C14" i="3"/>
  <c r="C13" i="3"/>
  <c r="C12" i="3"/>
  <c r="C15" i="2"/>
  <c r="F24" i="1"/>
  <c r="G14" i="3"/>
  <c r="H14" i="3"/>
  <c r="I14" i="3"/>
  <c r="J14" i="3"/>
  <c r="K14" i="3"/>
  <c r="L14" i="3"/>
  <c r="C15" i="3"/>
  <c r="G15" i="3"/>
  <c r="H15" i="3"/>
  <c r="I15" i="3"/>
  <c r="J15" i="3"/>
  <c r="K15" i="3"/>
  <c r="L15" i="3"/>
  <c r="L13" i="3"/>
  <c r="K13" i="3"/>
  <c r="J13" i="3"/>
  <c r="I13" i="3"/>
  <c r="H13" i="3"/>
  <c r="G13" i="3"/>
  <c r="L12" i="3"/>
  <c r="K12" i="3"/>
  <c r="J12" i="3"/>
  <c r="I12" i="3"/>
  <c r="H12" i="3"/>
  <c r="G12" i="3"/>
  <c r="G16" i="1"/>
  <c r="N15" i="2"/>
  <c r="M15" i="2"/>
  <c r="L15" i="2"/>
  <c r="K15" i="2"/>
  <c r="J15" i="2"/>
  <c r="I15" i="2"/>
  <c r="H15" i="2"/>
  <c r="G15" i="2"/>
  <c r="C16" i="1"/>
  <c r="K43" i="2"/>
  <c r="L43" i="2" s="1"/>
  <c r="J43" i="2"/>
  <c r="I43" i="2"/>
  <c r="H43" i="2"/>
  <c r="G43" i="2"/>
  <c r="L32" i="3"/>
  <c r="L31" i="3"/>
  <c r="L30" i="3"/>
  <c r="L29" i="3"/>
  <c r="K29" i="3"/>
  <c r="K32" i="3"/>
  <c r="J32" i="3"/>
  <c r="I32" i="3"/>
  <c r="H32" i="3"/>
  <c r="G32" i="3"/>
  <c r="K31" i="3"/>
  <c r="J31" i="3"/>
  <c r="I31" i="3"/>
  <c r="H31" i="3"/>
  <c r="G31" i="3"/>
  <c r="K30" i="3"/>
  <c r="J30" i="3"/>
  <c r="I30" i="3"/>
  <c r="H30" i="3"/>
  <c r="G30" i="3"/>
  <c r="J29" i="3"/>
  <c r="I29" i="3"/>
  <c r="H29" i="3"/>
  <c r="K40" i="3"/>
  <c r="J40" i="3"/>
  <c r="I40" i="3"/>
  <c r="H40" i="3"/>
  <c r="G40" i="3"/>
  <c r="K39" i="3"/>
  <c r="J39" i="3"/>
  <c r="I39" i="3"/>
  <c r="H39" i="3"/>
  <c r="G39" i="3"/>
  <c r="K38" i="3"/>
  <c r="J38" i="3"/>
  <c r="I38" i="3"/>
  <c r="H38" i="3"/>
  <c r="G38" i="3"/>
  <c r="K37" i="3"/>
  <c r="J37" i="3"/>
  <c r="I37" i="3"/>
  <c r="H37" i="3"/>
  <c r="G37" i="3"/>
  <c r="G29" i="3"/>
  <c r="L24" i="3"/>
  <c r="K24" i="3"/>
  <c r="J24" i="3"/>
  <c r="I24" i="3"/>
  <c r="H24" i="3"/>
  <c r="G24" i="3"/>
  <c r="L23" i="3"/>
  <c r="K23" i="3"/>
  <c r="J23" i="3"/>
  <c r="I23" i="3"/>
  <c r="H23" i="3"/>
  <c r="G23" i="3"/>
  <c r="L22" i="3"/>
  <c r="K22" i="3"/>
  <c r="J22" i="3"/>
  <c r="I22" i="3"/>
  <c r="H22" i="3"/>
  <c r="G22" i="3"/>
  <c r="L21" i="3"/>
  <c r="K21" i="3"/>
  <c r="J21" i="3"/>
  <c r="I21" i="3"/>
  <c r="H21" i="3"/>
  <c r="G21" i="3"/>
  <c r="M25" i="2"/>
  <c r="L25" i="2" l="1"/>
  <c r="M52" i="2"/>
  <c r="L52" i="2"/>
  <c r="K52" i="2"/>
  <c r="J52" i="2"/>
  <c r="I52" i="2"/>
  <c r="H52" i="2"/>
  <c r="G52" i="2"/>
  <c r="K25" i="2" l="1"/>
  <c r="J25" i="2"/>
  <c r="I25" i="2"/>
  <c r="H25" i="2"/>
  <c r="G25" i="2"/>
  <c r="M34" i="2" l="1"/>
  <c r="L34" i="2"/>
  <c r="K34" i="2"/>
  <c r="J34" i="2"/>
  <c r="I34" i="2"/>
  <c r="H34" i="2"/>
  <c r="G34" i="2"/>
  <c r="E19" i="2"/>
  <c r="D19" i="2"/>
  <c r="C19" i="2"/>
  <c r="B19" i="2"/>
  <c r="A19" i="2"/>
</calcChain>
</file>

<file path=xl/sharedStrings.xml><?xml version="1.0" encoding="utf-8"?>
<sst xmlns="http://schemas.openxmlformats.org/spreadsheetml/2006/main" count="274" uniqueCount="118">
  <si>
    <t xml:space="preserve">SYDNEY EXPORT LCL SCHEDULE </t>
  </si>
  <si>
    <t>NEW ZEALAND</t>
  </si>
  <si>
    <t>Schedules available at:</t>
  </si>
  <si>
    <t>www.eifc.com.au</t>
  </si>
  <si>
    <t>Export Bookings:</t>
  </si>
  <si>
    <t>exports@eifc.com.au</t>
  </si>
  <si>
    <t>Phone:</t>
  </si>
  <si>
    <t>(07) 3040 3591</t>
  </si>
  <si>
    <t>NEW ZEALAND (NORTH ISLAND)</t>
  </si>
  <si>
    <t>Vessel</t>
  </si>
  <si>
    <t>Voy #</t>
  </si>
  <si>
    <t>Haz Doc Cut off 10am</t>
  </si>
  <si>
    <t>Cut Off 3:00PM</t>
  </si>
  <si>
    <t>Vessel ETD</t>
  </si>
  <si>
    <t>Auckland</t>
  </si>
  <si>
    <t>Wellington</t>
  </si>
  <si>
    <t xml:space="preserve"> </t>
  </si>
  <si>
    <t>NEW ZEALAND (SOUTH ISLAND)</t>
  </si>
  <si>
    <t xml:space="preserve">Vessel </t>
  </si>
  <si>
    <t>Lyttelton</t>
  </si>
  <si>
    <t>Singapore &amp; S.E. Asia</t>
  </si>
  <si>
    <t xml:space="preserve">Singapore </t>
  </si>
  <si>
    <t>Bangkok</t>
  </si>
  <si>
    <t>Laem Chabang</t>
  </si>
  <si>
    <t>Pasir Gudang</t>
  </si>
  <si>
    <t>Penang</t>
  </si>
  <si>
    <t>Port Kelang</t>
  </si>
  <si>
    <t>Jakarta</t>
  </si>
  <si>
    <t>Semarang</t>
  </si>
  <si>
    <t>Surabaya</t>
  </si>
  <si>
    <t>Manila</t>
  </si>
  <si>
    <t>Cebu</t>
  </si>
  <si>
    <t>Haiphong</t>
  </si>
  <si>
    <t>Hanoi</t>
  </si>
  <si>
    <t>Ho Chi Minh</t>
  </si>
  <si>
    <t>Rotterdam</t>
  </si>
  <si>
    <t>Felixstowe</t>
  </si>
  <si>
    <t>Hamburg</t>
  </si>
  <si>
    <t>Dublin</t>
  </si>
  <si>
    <t>Barcelona</t>
  </si>
  <si>
    <t>Le Havre</t>
  </si>
  <si>
    <t>Durban</t>
  </si>
  <si>
    <t>Capetown</t>
  </si>
  <si>
    <t>Johanesburg</t>
  </si>
  <si>
    <t>Busan</t>
  </si>
  <si>
    <t>Inchon</t>
  </si>
  <si>
    <t>Kobe</t>
  </si>
  <si>
    <t>Nagoya</t>
  </si>
  <si>
    <t>Osaka</t>
  </si>
  <si>
    <t>Tokyo</t>
  </si>
  <si>
    <t>Hong Kong</t>
  </si>
  <si>
    <t>Shanghai</t>
  </si>
  <si>
    <t>Kaohsiung</t>
  </si>
  <si>
    <t>Keelung</t>
  </si>
  <si>
    <t>Taichung</t>
  </si>
  <si>
    <t>Los Angeles</t>
  </si>
  <si>
    <t>Oakland</t>
  </si>
  <si>
    <t>New York</t>
  </si>
  <si>
    <t>Vancouver</t>
  </si>
  <si>
    <t>Buenos Aires</t>
  </si>
  <si>
    <t>Santos</t>
  </si>
  <si>
    <t>Valparaiso</t>
  </si>
  <si>
    <t>Callao</t>
  </si>
  <si>
    <t>CFZ</t>
  </si>
  <si>
    <t>rod@eifc.com.au</t>
  </si>
  <si>
    <t>0434 500 000</t>
  </si>
  <si>
    <t>Southampton</t>
  </si>
  <si>
    <t>Europe (via Singapore)</t>
  </si>
  <si>
    <t>Calcutta</t>
  </si>
  <si>
    <t>Mumbai</t>
  </si>
  <si>
    <t>New Delhi</t>
  </si>
  <si>
    <t>Nhava Sheva</t>
  </si>
  <si>
    <t>Colombo</t>
  </si>
  <si>
    <t>Chennai</t>
  </si>
  <si>
    <t>Bangalore</t>
  </si>
  <si>
    <t>Sub Continent (via Singapore)</t>
  </si>
  <si>
    <t>Dubai</t>
  </si>
  <si>
    <t>Jebel Ali</t>
  </si>
  <si>
    <t>Africa &amp; Middle East (via Singapore)</t>
  </si>
  <si>
    <t>Hamad</t>
  </si>
  <si>
    <t>Phillipines, Vietnam &amp; Hong Kong (via Singapore)</t>
  </si>
  <si>
    <t>Ningbo</t>
  </si>
  <si>
    <t>Phnom Penh</t>
  </si>
  <si>
    <t>Note</t>
  </si>
  <si>
    <t>HAZ</t>
  </si>
  <si>
    <t>Korea &amp; Japan</t>
  </si>
  <si>
    <t>Busan &amp; F.E. Asia - North, Central &amp; South Americas</t>
  </si>
  <si>
    <t>Far East Asia</t>
  </si>
  <si>
    <t>U.S.A. &amp; Canada</t>
  </si>
  <si>
    <t>Central &amp; South America</t>
  </si>
  <si>
    <t>Montreal</t>
  </si>
  <si>
    <t xml:space="preserve">S.E. Asia - F.E. Asia - Sub Continent - Africa - Middle East - Europe </t>
  </si>
  <si>
    <t>Yokohama</t>
  </si>
  <si>
    <t>OOCL Yokohama</t>
  </si>
  <si>
    <t>Keta</t>
  </si>
  <si>
    <t>Toronto</t>
  </si>
  <si>
    <t>Palawan</t>
  </si>
  <si>
    <t>Kota Laris</t>
  </si>
  <si>
    <t>CMA CGM Semarang</t>
  </si>
  <si>
    <t>OOCL Brisbane</t>
  </si>
  <si>
    <t>Kota Lumayan</t>
  </si>
  <si>
    <t>CMA CGM Quelimane</t>
  </si>
  <si>
    <t>230N</t>
  </si>
  <si>
    <t>Haz</t>
  </si>
  <si>
    <t>2417</t>
  </si>
  <si>
    <t>CMA CGM Baikal</t>
  </si>
  <si>
    <t>Tian Xiang He</t>
  </si>
  <si>
    <t>144N</t>
  </si>
  <si>
    <t>OOCL Houston</t>
  </si>
  <si>
    <t>201N</t>
  </si>
  <si>
    <t>173N</t>
  </si>
  <si>
    <t>231N</t>
  </si>
  <si>
    <t>2419</t>
  </si>
  <si>
    <t>233N</t>
  </si>
  <si>
    <t>195N</t>
  </si>
  <si>
    <t>083N</t>
  </si>
  <si>
    <t>OOCL Shanghai</t>
  </si>
  <si>
    <t>087N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</si>
</sst>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8.8000000000000007"/>
      <color rgb="FF0B8DBF"/>
      <name val="Arial"/>
      <family val="2"/>
    </font>
    <font>
      <b/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8.8000000000000007"/>
      <color rgb="FF0B8DBF"/>
      <name val="Arial"/>
      <family val="2"/>
    </font>
    <font>
      <b/>
      <u/>
      <sz val="9"/>
      <color theme="10"/>
      <name val="Calibri"/>
      <family val="2"/>
      <scheme val="minor"/>
    </font>
    <font>
      <b/>
      <sz val="16"/>
      <color rgb="FF4D822B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5" fillId="0" borderId="0" xfId="0" applyFont="1"/>
    <xf numFmtId="16" fontId="10" fillId="0" borderId="1" xfId="0" applyNumberFormat="1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16" fontId="10" fillId="2" borderId="1" xfId="0" applyNumberFormat="1" applyFont="1" applyFill="1" applyBorder="1" applyAlignment="1">
      <alignment horizontal="center" vertical="center"/>
    </xf>
    <xf numFmtId="16" fontId="5" fillId="2" borderId="0" xfId="0" applyNumberFormat="1" applyFont="1" applyFill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11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center"/>
    </xf>
    <xf numFmtId="0" fontId="10" fillId="0" borderId="1" xfId="0" applyFont="1" applyBorder="1" applyAlignment="1">
      <alignment horizontal="center" vertical="center"/>
    </xf>
    <xf numFmtId="16" fontId="12" fillId="0" borderId="1" xfId="0" applyNumberFormat="1" applyFont="1" applyBorder="1" applyAlignment="1">
      <alignment horizontal="center" vertical="center"/>
    </xf>
    <xf numFmtId="0" fontId="13" fillId="0" borderId="0" xfId="0" applyFont="1"/>
    <xf numFmtId="0" fontId="13" fillId="2" borderId="0" xfId="0" applyFont="1" applyFill="1"/>
    <xf numFmtId="0" fontId="13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1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5" fillId="0" borderId="0" xfId="1" applyFont="1" applyBorder="1"/>
    <xf numFmtId="16" fontId="10" fillId="2" borderId="0" xfId="0" applyNumberFormat="1" applyFont="1" applyFill="1" applyAlignment="1">
      <alignment horizontal="center" vertical="center"/>
    </xf>
    <xf numFmtId="16" fontId="10" fillId="0" borderId="0" xfId="0" applyNumberFormat="1" applyFont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/>
    </xf>
    <xf numFmtId="0" fontId="16" fillId="0" borderId="0" xfId="0" applyFont="1"/>
    <xf numFmtId="0" fontId="10" fillId="0" borderId="0" xfId="0" applyFont="1" applyAlignment="1">
      <alignment horizontal="center" vertical="center"/>
    </xf>
    <xf numFmtId="16" fontId="12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9" fillId="3" borderId="1" xfId="0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15" fillId="0" borderId="0" xfId="1" applyFont="1" applyBorder="1" applyAlignment="1">
      <alignment horizontal="left"/>
    </xf>
    <xf numFmtId="0" fontId="4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 wrapText="1" readingOrder="1"/>
    </xf>
    <xf numFmtId="0" fontId="9" fillId="3" borderId="3" xfId="0" applyFont="1" applyFill="1" applyBorder="1" applyAlignment="1">
      <alignment horizontal="center" vertical="center" wrapText="1" readingOrder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3.xml"/><Relationship Id="rId18" Type="http://schemas.microsoft.com/office/2017/10/relationships/person" Target="persons/person8.xml"/><Relationship Id="rId26" Type="http://schemas.microsoft.com/office/2017/10/relationships/person" Target="persons/person16.xml"/><Relationship Id="rId39" Type="http://schemas.microsoft.com/office/2017/10/relationships/person" Target="persons/person29.xml"/><Relationship Id="rId21" Type="http://schemas.microsoft.com/office/2017/10/relationships/person" Target="persons/person11.xml"/><Relationship Id="rId34" Type="http://schemas.microsoft.com/office/2017/10/relationships/person" Target="persons/person24.xml"/><Relationship Id="rId42" Type="http://schemas.microsoft.com/office/2017/10/relationships/person" Target="persons/person32.xml"/><Relationship Id="rId47" Type="http://schemas.microsoft.com/office/2017/10/relationships/person" Target="persons/person37.xml"/><Relationship Id="rId50" Type="http://schemas.microsoft.com/office/2017/10/relationships/person" Target="persons/person40.xml"/><Relationship Id="rId55" Type="http://schemas.microsoft.com/office/2017/10/relationships/person" Target="persons/person45.xml"/><Relationship Id="rId63" Type="http://schemas.microsoft.com/office/2017/10/relationships/person" Target="persons/person53.xml"/><Relationship Id="rId68" Type="http://schemas.microsoft.com/office/2017/10/relationships/person" Target="persons/person57.xml"/><Relationship Id="rId76" Type="http://schemas.microsoft.com/office/2017/10/relationships/person" Target="persons/person65.xml"/><Relationship Id="rId84" Type="http://schemas.microsoft.com/office/2017/10/relationships/person" Target="persons/person73.xml"/><Relationship Id="rId89" Type="http://schemas.microsoft.com/office/2017/10/relationships/person" Target="persons/person78.xml"/><Relationship Id="rId97" Type="http://schemas.microsoft.com/office/2017/10/relationships/person" Target="persons/person85.xml"/><Relationship Id="rId7" Type="http://schemas.openxmlformats.org/officeDocument/2006/relationships/calcChain" Target="calcChain.xml"/><Relationship Id="rId71" Type="http://schemas.microsoft.com/office/2017/10/relationships/person" Target="persons/person60.xml"/><Relationship Id="rId92" Type="http://schemas.microsoft.com/office/2017/10/relationships/person" Target="persons/person81.xml"/><Relationship Id="rId2" Type="http://schemas.openxmlformats.org/officeDocument/2006/relationships/worksheet" Target="worksheets/sheet2.xml"/><Relationship Id="rId16" Type="http://schemas.microsoft.com/office/2017/10/relationships/person" Target="persons/person6.xml"/><Relationship Id="rId29" Type="http://schemas.microsoft.com/office/2017/10/relationships/person" Target="persons/person19.xml"/><Relationship Id="rId40" Type="http://schemas.microsoft.com/office/2017/10/relationships/person" Target="persons/person33.xml"/><Relationship Id="rId11" Type="http://schemas.microsoft.com/office/2017/10/relationships/person" Target="persons/person1.xml"/><Relationship Id="rId24" Type="http://schemas.microsoft.com/office/2017/10/relationships/person" Target="persons/person14.xml"/><Relationship Id="rId32" Type="http://schemas.microsoft.com/office/2017/10/relationships/person" Target="persons/person22.xml"/><Relationship Id="rId37" Type="http://schemas.microsoft.com/office/2017/10/relationships/person" Target="persons/person27.xml"/><Relationship Id="rId45" Type="http://schemas.microsoft.com/office/2017/10/relationships/person" Target="persons/person35.xml"/><Relationship Id="rId53" Type="http://schemas.microsoft.com/office/2017/10/relationships/person" Target="persons/person43.xml"/><Relationship Id="rId58" Type="http://schemas.microsoft.com/office/2017/10/relationships/person" Target="persons/person48.xml"/><Relationship Id="rId66" Type="http://schemas.microsoft.com/office/2017/10/relationships/person" Target="persons/person56.xml"/><Relationship Id="rId74" Type="http://schemas.microsoft.com/office/2017/10/relationships/person" Target="persons/person64.xml"/><Relationship Id="rId79" Type="http://schemas.microsoft.com/office/2017/10/relationships/person" Target="persons/person69.xml"/><Relationship Id="rId87" Type="http://schemas.microsoft.com/office/2017/10/relationships/person" Target="persons/person76.xml"/><Relationship Id="rId5" Type="http://schemas.openxmlformats.org/officeDocument/2006/relationships/styles" Target="styles.xml"/><Relationship Id="rId90" Type="http://schemas.microsoft.com/office/2017/10/relationships/person" Target="persons/person.xml"/><Relationship Id="rId61" Type="http://schemas.microsoft.com/office/2017/10/relationships/person" Target="persons/person51.xml"/><Relationship Id="rId82" Type="http://schemas.microsoft.com/office/2017/10/relationships/person" Target="persons/person72.xml"/><Relationship Id="rId95" Type="http://schemas.microsoft.com/office/2017/10/relationships/person" Target="persons/person83.xml"/><Relationship Id="rId19" Type="http://schemas.microsoft.com/office/2017/10/relationships/person" Target="persons/person12.xml"/><Relationship Id="rId77" Type="http://schemas.microsoft.com/office/2017/10/relationships/person" Target="persons/person75.xml"/><Relationship Id="rId69" Type="http://schemas.microsoft.com/office/2017/10/relationships/person" Target="persons/person67.xml"/><Relationship Id="rId64" Type="http://schemas.microsoft.com/office/2017/10/relationships/person" Target="persons/person59.xml"/><Relationship Id="rId56" Type="http://schemas.microsoft.com/office/2017/10/relationships/person" Target="persons/person54.xml"/><Relationship Id="rId48" Type="http://schemas.microsoft.com/office/2017/10/relationships/person" Target="persons/person41.xml"/><Relationship Id="rId43" Type="http://schemas.microsoft.com/office/2017/10/relationships/person" Target="persons/person38.xml"/><Relationship Id="rId35" Type="http://schemas.microsoft.com/office/2017/10/relationships/person" Target="persons/person30.xml"/><Relationship Id="rId27" Type="http://schemas.microsoft.com/office/2017/10/relationships/person" Target="persons/person25.xml"/><Relationship Id="rId30" Type="http://schemas.microsoft.com/office/2017/10/relationships/person" Target="persons/person21.xml"/><Relationship Id="rId22" Type="http://schemas.microsoft.com/office/2017/10/relationships/person" Target="persons/person17.xml"/><Relationship Id="rId14" Type="http://schemas.microsoft.com/office/2017/10/relationships/person" Target="persons/person9.xml"/><Relationship Id="rId93" Type="http://schemas.microsoft.com/office/2017/10/relationships/person" Target="persons/person87.xml"/><Relationship Id="rId85" Type="http://schemas.microsoft.com/office/2017/10/relationships/person" Target="persons/person80.xml"/><Relationship Id="rId80" Type="http://schemas.microsoft.com/office/2017/10/relationships/person" Target="persons/person71.xml"/><Relationship Id="rId72" Type="http://schemas.microsoft.com/office/2017/10/relationships/person" Target="persons/person63.xml"/><Relationship Id="rId51" Type="http://schemas.microsoft.com/office/2017/10/relationships/person" Target="persons/person46.xml"/><Relationship Id="rId3" Type="http://schemas.openxmlformats.org/officeDocument/2006/relationships/worksheet" Target="worksheets/sheet3.xml"/><Relationship Id="rId67" Type="http://schemas.microsoft.com/office/2017/10/relationships/person" Target="persons/person58.xml"/><Relationship Id="rId12" Type="http://schemas.microsoft.com/office/2017/10/relationships/person" Target="persons/person2.xml"/><Relationship Id="rId17" Type="http://schemas.microsoft.com/office/2017/10/relationships/person" Target="persons/person7.xml"/><Relationship Id="rId25" Type="http://schemas.microsoft.com/office/2017/10/relationships/person" Target="persons/person15.xml"/><Relationship Id="rId33" Type="http://schemas.microsoft.com/office/2017/10/relationships/person" Target="persons/person23.xml"/><Relationship Id="rId38" Type="http://schemas.microsoft.com/office/2017/10/relationships/person" Target="persons/person28.xml"/><Relationship Id="rId46" Type="http://schemas.microsoft.com/office/2017/10/relationships/person" Target="persons/person36.xml"/><Relationship Id="rId59" Type="http://schemas.microsoft.com/office/2017/10/relationships/person" Target="persons/person49.xml"/><Relationship Id="rId96" Type="http://schemas.microsoft.com/office/2017/10/relationships/person" Target="persons/person86.xml"/><Relationship Id="rId91" Type="http://schemas.microsoft.com/office/2017/10/relationships/person" Target="persons/person82.xml"/><Relationship Id="rId88" Type="http://schemas.microsoft.com/office/2017/10/relationships/person" Target="persons/person79.xml"/><Relationship Id="rId83" Type="http://schemas.microsoft.com/office/2017/10/relationships/person" Target="persons/person74.xml"/><Relationship Id="rId75" Type="http://schemas.microsoft.com/office/2017/10/relationships/person" Target="persons/person66.xml"/><Relationship Id="rId70" Type="http://schemas.microsoft.com/office/2017/10/relationships/person" Target="persons/person61.xml"/><Relationship Id="rId20" Type="http://schemas.microsoft.com/office/2017/10/relationships/person" Target="persons/person10.xml"/><Relationship Id="rId41" Type="http://schemas.microsoft.com/office/2017/10/relationships/person" Target="persons/person31.xml"/><Relationship Id="rId54" Type="http://schemas.microsoft.com/office/2017/10/relationships/person" Target="persons/person44.xml"/><Relationship Id="rId62" Type="http://schemas.microsoft.com/office/2017/10/relationships/person" Target="persons/person5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5" Type="http://schemas.microsoft.com/office/2017/10/relationships/person" Target="persons/person5.xml"/><Relationship Id="rId23" Type="http://schemas.microsoft.com/office/2017/10/relationships/person" Target="persons/person13.xml"/><Relationship Id="rId28" Type="http://schemas.microsoft.com/office/2017/10/relationships/person" Target="persons/person18.xml"/><Relationship Id="rId36" Type="http://schemas.microsoft.com/office/2017/10/relationships/person" Target="persons/person26.xml"/><Relationship Id="rId49" Type="http://schemas.microsoft.com/office/2017/10/relationships/person" Target="persons/person39.xml"/><Relationship Id="rId57" Type="http://schemas.microsoft.com/office/2017/10/relationships/person" Target="persons/person47.xml"/><Relationship Id="rId94" Type="http://schemas.microsoft.com/office/2017/10/relationships/person" Target="persons/person84.xml"/><Relationship Id="rId86" Type="http://schemas.microsoft.com/office/2017/10/relationships/person" Target="persons/person77.xml"/><Relationship Id="rId10" Type="http://schemas.microsoft.com/office/2017/10/relationships/person" Target="persons/person0.xml"/><Relationship Id="rId31" Type="http://schemas.microsoft.com/office/2017/10/relationships/person" Target="persons/person20.xml"/><Relationship Id="rId44" Type="http://schemas.microsoft.com/office/2017/10/relationships/person" Target="persons/person34.xml"/><Relationship Id="rId52" Type="http://schemas.microsoft.com/office/2017/10/relationships/person" Target="persons/person42.xml"/><Relationship Id="rId60" Type="http://schemas.microsoft.com/office/2017/10/relationships/person" Target="persons/person50.xml"/><Relationship Id="rId65" Type="http://schemas.microsoft.com/office/2017/10/relationships/person" Target="persons/person55.xml"/><Relationship Id="rId73" Type="http://schemas.microsoft.com/office/2017/10/relationships/person" Target="persons/person62.xml"/><Relationship Id="rId78" Type="http://schemas.microsoft.com/office/2017/10/relationships/person" Target="persons/person68.xml"/><Relationship Id="rId81" Type="http://schemas.microsoft.com/office/2017/10/relationships/person" Target="persons/person70.xml"/><Relationship Id="rId4" Type="http://schemas.openxmlformats.org/officeDocument/2006/relationships/theme" Target="theme/theme1.xml"/><Relationship Id="rId9" Type="http://schemas.microsoft.com/office/2017/10/relationships/person" Target="persons/person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3</xdr:col>
      <xdr:colOff>561975</xdr:colOff>
      <xdr:row>5</xdr:row>
      <xdr:rowOff>47625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549BEA71-91BC-4093-B1DC-431EE14B8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0025"/>
          <a:ext cx="32575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3</xdr:col>
      <xdr:colOff>457200</xdr:colOff>
      <xdr:row>5</xdr:row>
      <xdr:rowOff>57150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19FB80D-5D4D-4DE9-989D-D6A24F77B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325755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4</xdr:col>
      <xdr:colOff>0</xdr:colOff>
      <xdr:row>6</xdr:row>
      <xdr:rowOff>9525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87F7C57-51F5-496F-9ADA-CBFFB409F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25"/>
          <a:ext cx="32575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41.xml><?xml version="1.0" encoding="utf-8"?>
<personList xmlns="http://schemas.microsoft.com/office/spreadsheetml/2018/threadedcomments" xmlns:x="http://schemas.openxmlformats.org/spreadsheetml/2006/main"/>
</file>

<file path=xl/persons/person42.xml><?xml version="1.0" encoding="utf-8"?>
<personList xmlns="http://schemas.microsoft.com/office/spreadsheetml/2018/threadedcomments" xmlns:x="http://schemas.openxmlformats.org/spreadsheetml/2006/main"/>
</file>

<file path=xl/persons/person43.xml><?xml version="1.0" encoding="utf-8"?>
<personList xmlns="http://schemas.microsoft.com/office/spreadsheetml/2018/threadedcomments" xmlns:x="http://schemas.openxmlformats.org/spreadsheetml/2006/main"/>
</file>

<file path=xl/persons/person44.xml><?xml version="1.0" encoding="utf-8"?>
<personList xmlns="http://schemas.microsoft.com/office/spreadsheetml/2018/threadedcomments" xmlns:x="http://schemas.openxmlformats.org/spreadsheetml/2006/main"/>
</file>

<file path=xl/persons/person45.xml><?xml version="1.0" encoding="utf-8"?>
<personList xmlns="http://schemas.microsoft.com/office/spreadsheetml/2018/threadedcomments" xmlns:x="http://schemas.openxmlformats.org/spreadsheetml/2006/main"/>
</file>

<file path=xl/persons/person46.xml><?xml version="1.0" encoding="utf-8"?>
<personList xmlns="http://schemas.microsoft.com/office/spreadsheetml/2018/threadedcomments" xmlns:x="http://schemas.openxmlformats.org/spreadsheetml/2006/main"/>
</file>

<file path=xl/persons/person47.xml><?xml version="1.0" encoding="utf-8"?>
<personList xmlns="http://schemas.microsoft.com/office/spreadsheetml/2018/threadedcomments" xmlns:x="http://schemas.openxmlformats.org/spreadsheetml/2006/main"/>
</file>

<file path=xl/persons/person48.xml><?xml version="1.0" encoding="utf-8"?>
<personList xmlns="http://schemas.microsoft.com/office/spreadsheetml/2018/threadedcomments" xmlns:x="http://schemas.openxmlformats.org/spreadsheetml/2006/main"/>
</file>

<file path=xl/persons/person49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50.xml><?xml version="1.0" encoding="utf-8"?>
<personList xmlns="http://schemas.microsoft.com/office/spreadsheetml/2018/threadedcomments" xmlns:x="http://schemas.openxmlformats.org/spreadsheetml/2006/main"/>
</file>

<file path=xl/persons/person51.xml><?xml version="1.0" encoding="utf-8"?>
<personList xmlns="http://schemas.microsoft.com/office/spreadsheetml/2018/threadedcomments" xmlns:x="http://schemas.openxmlformats.org/spreadsheetml/2006/main"/>
</file>

<file path=xl/persons/person52.xml><?xml version="1.0" encoding="utf-8"?>
<personList xmlns="http://schemas.microsoft.com/office/spreadsheetml/2018/threadedcomments" xmlns:x="http://schemas.openxmlformats.org/spreadsheetml/2006/main"/>
</file>

<file path=xl/persons/person53.xml><?xml version="1.0" encoding="utf-8"?>
<personList xmlns="http://schemas.microsoft.com/office/spreadsheetml/2018/threadedcomments" xmlns:x="http://schemas.openxmlformats.org/spreadsheetml/2006/main"/>
</file>

<file path=xl/persons/person54.xml><?xml version="1.0" encoding="utf-8"?>
<personList xmlns="http://schemas.microsoft.com/office/spreadsheetml/2018/threadedcomments" xmlns:x="http://schemas.openxmlformats.org/spreadsheetml/2006/main"/>
</file>

<file path=xl/persons/person55.xml><?xml version="1.0" encoding="utf-8"?>
<personList xmlns="http://schemas.microsoft.com/office/spreadsheetml/2018/threadedcomments" xmlns:x="http://schemas.openxmlformats.org/spreadsheetml/2006/main"/>
</file>

<file path=xl/persons/person56.xml><?xml version="1.0" encoding="utf-8"?>
<personList xmlns="http://schemas.microsoft.com/office/spreadsheetml/2018/threadedcomments" xmlns:x="http://schemas.openxmlformats.org/spreadsheetml/2006/main"/>
</file>

<file path=xl/persons/person57.xml><?xml version="1.0" encoding="utf-8"?>
<personList xmlns="http://schemas.microsoft.com/office/spreadsheetml/2018/threadedcomments" xmlns:x="http://schemas.openxmlformats.org/spreadsheetml/2006/main"/>
</file>

<file path=xl/persons/person58.xml><?xml version="1.0" encoding="utf-8"?>
<personList xmlns="http://schemas.microsoft.com/office/spreadsheetml/2018/threadedcomments" xmlns:x="http://schemas.openxmlformats.org/spreadsheetml/2006/main"/>
</file>

<file path=xl/persons/person59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60.xml><?xml version="1.0" encoding="utf-8"?>
<personList xmlns="http://schemas.microsoft.com/office/spreadsheetml/2018/threadedcomments" xmlns:x="http://schemas.openxmlformats.org/spreadsheetml/2006/main"/>
</file>

<file path=xl/persons/person61.xml><?xml version="1.0" encoding="utf-8"?>
<personList xmlns="http://schemas.microsoft.com/office/spreadsheetml/2018/threadedcomments" xmlns:x="http://schemas.openxmlformats.org/spreadsheetml/2006/main"/>
</file>

<file path=xl/persons/person62.xml><?xml version="1.0" encoding="utf-8"?>
<personList xmlns="http://schemas.microsoft.com/office/spreadsheetml/2018/threadedcomments" xmlns:x="http://schemas.openxmlformats.org/spreadsheetml/2006/main"/>
</file>

<file path=xl/persons/person63.xml><?xml version="1.0" encoding="utf-8"?>
<personList xmlns="http://schemas.microsoft.com/office/spreadsheetml/2018/threadedcomments" xmlns:x="http://schemas.openxmlformats.org/spreadsheetml/2006/main"/>
</file>

<file path=xl/persons/person64.xml><?xml version="1.0" encoding="utf-8"?>
<personList xmlns="http://schemas.microsoft.com/office/spreadsheetml/2018/threadedcomments" xmlns:x="http://schemas.openxmlformats.org/spreadsheetml/2006/main"/>
</file>

<file path=xl/persons/person65.xml><?xml version="1.0" encoding="utf-8"?>
<personList xmlns="http://schemas.microsoft.com/office/spreadsheetml/2018/threadedcomments" xmlns:x="http://schemas.openxmlformats.org/spreadsheetml/2006/main"/>
</file>

<file path=xl/persons/person66.xml><?xml version="1.0" encoding="utf-8"?>
<personList xmlns="http://schemas.microsoft.com/office/spreadsheetml/2018/threadedcomments" xmlns:x="http://schemas.openxmlformats.org/spreadsheetml/2006/main"/>
</file>

<file path=xl/persons/person67.xml><?xml version="1.0" encoding="utf-8"?>
<personList xmlns="http://schemas.microsoft.com/office/spreadsheetml/2018/threadedcomments" xmlns:x="http://schemas.openxmlformats.org/spreadsheetml/2006/main"/>
</file>

<file path=xl/persons/person68.xml><?xml version="1.0" encoding="utf-8"?>
<personList xmlns="http://schemas.microsoft.com/office/spreadsheetml/2018/threadedcomments" xmlns:x="http://schemas.openxmlformats.org/spreadsheetml/2006/main"/>
</file>

<file path=xl/persons/person69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70.xml><?xml version="1.0" encoding="utf-8"?>
<personList xmlns="http://schemas.microsoft.com/office/spreadsheetml/2018/threadedcomments" xmlns:x="http://schemas.openxmlformats.org/spreadsheetml/2006/main"/>
</file>

<file path=xl/persons/person71.xml><?xml version="1.0" encoding="utf-8"?>
<personList xmlns="http://schemas.microsoft.com/office/spreadsheetml/2018/threadedcomments" xmlns:x="http://schemas.openxmlformats.org/spreadsheetml/2006/main"/>
</file>

<file path=xl/persons/person72.xml><?xml version="1.0" encoding="utf-8"?>
<personList xmlns="http://schemas.microsoft.com/office/spreadsheetml/2018/threadedcomments" xmlns:x="http://schemas.openxmlformats.org/spreadsheetml/2006/main"/>
</file>

<file path=xl/persons/person73.xml><?xml version="1.0" encoding="utf-8"?>
<personList xmlns="http://schemas.microsoft.com/office/spreadsheetml/2018/threadedcomments" xmlns:x="http://schemas.openxmlformats.org/spreadsheetml/2006/main"/>
</file>

<file path=xl/persons/person74.xml><?xml version="1.0" encoding="utf-8"?>
<personList xmlns="http://schemas.microsoft.com/office/spreadsheetml/2018/threadedcomments" xmlns:x="http://schemas.openxmlformats.org/spreadsheetml/2006/main"/>
</file>

<file path=xl/persons/person75.xml><?xml version="1.0" encoding="utf-8"?>
<personList xmlns="http://schemas.microsoft.com/office/spreadsheetml/2018/threadedcomments" xmlns:x="http://schemas.openxmlformats.org/spreadsheetml/2006/main"/>
</file>

<file path=xl/persons/person76.xml><?xml version="1.0" encoding="utf-8"?>
<personList xmlns="http://schemas.microsoft.com/office/spreadsheetml/2018/threadedcomments" xmlns:x="http://schemas.openxmlformats.org/spreadsheetml/2006/main"/>
</file>

<file path=xl/persons/person77.xml><?xml version="1.0" encoding="utf-8"?>
<personList xmlns="http://schemas.microsoft.com/office/spreadsheetml/2018/threadedcomments" xmlns:x="http://schemas.openxmlformats.org/spreadsheetml/2006/main"/>
</file>

<file path=xl/persons/person78.xml><?xml version="1.0" encoding="utf-8"?>
<personList xmlns="http://schemas.microsoft.com/office/spreadsheetml/2018/threadedcomments" xmlns:x="http://schemas.openxmlformats.org/spreadsheetml/2006/main"/>
</file>

<file path=xl/persons/person79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80.xml><?xml version="1.0" encoding="utf-8"?>
<personList xmlns="http://schemas.microsoft.com/office/spreadsheetml/2018/threadedcomments" xmlns:x="http://schemas.openxmlformats.org/spreadsheetml/2006/main"/>
</file>

<file path=xl/persons/person81.xml><?xml version="1.0" encoding="utf-8"?>
<personList xmlns="http://schemas.microsoft.com/office/spreadsheetml/2018/threadedcomments" xmlns:x="http://schemas.openxmlformats.org/spreadsheetml/2006/main"/>
</file>

<file path=xl/persons/person82.xml><?xml version="1.0" encoding="utf-8"?>
<personList xmlns="http://schemas.microsoft.com/office/spreadsheetml/2018/threadedcomments" xmlns:x="http://schemas.openxmlformats.org/spreadsheetml/2006/main"/>
</file>

<file path=xl/persons/person83.xml><?xml version="1.0" encoding="utf-8"?>
<personList xmlns="http://schemas.microsoft.com/office/spreadsheetml/2018/threadedcomments" xmlns:x="http://schemas.openxmlformats.org/spreadsheetml/2006/main"/>
</file>

<file path=xl/persons/person84.xml><?xml version="1.0" encoding="utf-8"?>
<personList xmlns="http://schemas.microsoft.com/office/spreadsheetml/2018/threadedcomments" xmlns:x="http://schemas.openxmlformats.org/spreadsheetml/2006/main"/>
</file>

<file path=xl/persons/person85.xml><?xml version="1.0" encoding="utf-8"?>
<personList xmlns="http://schemas.microsoft.com/office/spreadsheetml/2018/threadedcomments" xmlns:x="http://schemas.openxmlformats.org/spreadsheetml/2006/main"/>
</file>

<file path=xl/persons/person86.xml><?xml version="1.0" encoding="utf-8"?>
<personList xmlns="http://schemas.microsoft.com/office/spreadsheetml/2018/threadedcomments" xmlns:x="http://schemas.openxmlformats.org/spreadsheetml/2006/main"/>
</file>

<file path=xl/persons/person87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d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rod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rod@eifc.com.au" TargetMode="External"/><Relationship Id="rId2" Type="http://schemas.openxmlformats.org/officeDocument/2006/relationships/hyperlink" Target="http://www.eifc.com.au/" TargetMode="External"/><Relationship Id="rId1" Type="http://schemas.openxmlformats.org/officeDocument/2006/relationships/hyperlink" Target="mailto:exports@eifc.com.au?subject=Export%20LCL%20Booking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showGridLines="0" showRowColHeaders="0" tabSelected="1" workbookViewId="0"/>
  </sheetViews>
  <sheetFormatPr defaultRowHeight="15" x14ac:dyDescent="0.25"/>
  <cols>
    <col min="1" max="1" width="20.7109375" customWidth="1"/>
    <col min="2" max="6" width="9.85546875" customWidth="1"/>
  </cols>
  <sheetData>
    <row r="1" spans="1:13" ht="18" customHeight="1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18" customHeight="1" x14ac:dyDescent="0.35">
      <c r="A2" s="15"/>
      <c r="B2" s="15"/>
      <c r="C2" s="15"/>
      <c r="D2" s="15"/>
      <c r="E2" s="34" t="s">
        <v>0</v>
      </c>
      <c r="F2" s="34"/>
      <c r="G2" s="34"/>
      <c r="H2" s="34"/>
      <c r="I2" s="34"/>
      <c r="J2" s="34"/>
      <c r="K2" s="15"/>
      <c r="L2" s="15"/>
      <c r="M2" s="15"/>
    </row>
    <row r="3" spans="1:13" ht="18" customHeight="1" x14ac:dyDescent="0.25">
      <c r="A3" s="15"/>
      <c r="B3" s="15"/>
      <c r="C3" s="15"/>
      <c r="D3" s="19"/>
      <c r="E3" s="36" t="s">
        <v>1</v>
      </c>
      <c r="F3" s="36"/>
      <c r="G3" s="36"/>
      <c r="H3" s="36"/>
      <c r="I3" s="36"/>
      <c r="J3" s="36"/>
      <c r="K3" s="15"/>
      <c r="L3" s="15"/>
      <c r="M3" s="15"/>
    </row>
    <row r="4" spans="1:13" ht="18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18" customHeight="1" x14ac:dyDescent="0.25">
      <c r="A5" s="15"/>
      <c r="B5" s="15"/>
      <c r="C5" s="15"/>
      <c r="D5" s="15"/>
      <c r="E5" s="15"/>
      <c r="F5" s="15"/>
      <c r="G5" s="2" t="s">
        <v>2</v>
      </c>
      <c r="H5" s="2"/>
      <c r="I5" s="35" t="s">
        <v>3</v>
      </c>
      <c r="J5" s="35"/>
      <c r="K5" s="2"/>
      <c r="L5" s="2"/>
      <c r="M5" s="15"/>
    </row>
    <row r="6" spans="1:13" ht="18" customHeight="1" x14ac:dyDescent="0.25">
      <c r="A6" s="15"/>
      <c r="B6" s="15"/>
      <c r="C6" s="15"/>
      <c r="D6" s="15"/>
      <c r="E6" s="15"/>
      <c r="F6" s="15"/>
      <c r="G6" s="2" t="s">
        <v>4</v>
      </c>
      <c r="H6" s="2"/>
      <c r="I6" s="35" t="s">
        <v>5</v>
      </c>
      <c r="J6" s="35"/>
      <c r="K6" s="2" t="s">
        <v>6</v>
      </c>
      <c r="L6" s="2" t="s">
        <v>7</v>
      </c>
      <c r="M6" s="15"/>
    </row>
    <row r="7" spans="1:13" ht="18" customHeight="1" x14ac:dyDescent="0.4">
      <c r="A7" s="20"/>
      <c r="B7" s="21"/>
      <c r="C7" s="22"/>
      <c r="D7" s="22"/>
      <c r="E7" s="15"/>
      <c r="F7" s="15"/>
      <c r="G7" s="2"/>
      <c r="H7" s="2"/>
      <c r="I7" s="23" t="s">
        <v>64</v>
      </c>
      <c r="J7" s="2"/>
      <c r="K7" s="2" t="s">
        <v>6</v>
      </c>
      <c r="L7" s="2" t="s">
        <v>65</v>
      </c>
      <c r="M7" s="15"/>
    </row>
    <row r="8" spans="1:13" ht="18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ht="18" customHeight="1" x14ac:dyDescent="0.25">
      <c r="A9" s="2" t="s">
        <v>8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  <row r="10" spans="1:13" ht="18" customHeight="1" x14ac:dyDescent="0.25">
      <c r="A10" s="33" t="s">
        <v>9</v>
      </c>
      <c r="B10" s="33" t="s">
        <v>10</v>
      </c>
      <c r="C10" s="33" t="s">
        <v>11</v>
      </c>
      <c r="D10" s="33" t="s">
        <v>12</v>
      </c>
      <c r="E10" s="33" t="s">
        <v>13</v>
      </c>
      <c r="F10" s="33" t="s">
        <v>14</v>
      </c>
      <c r="G10" s="33" t="s">
        <v>15</v>
      </c>
      <c r="H10" s="33" t="s">
        <v>83</v>
      </c>
      <c r="I10" s="15"/>
      <c r="J10" s="15"/>
      <c r="K10" s="15"/>
      <c r="L10" s="15"/>
      <c r="M10" s="15"/>
    </row>
    <row r="11" spans="1:13" ht="18" customHeight="1" x14ac:dyDescent="0.25">
      <c r="A11" s="33"/>
      <c r="B11" s="33"/>
      <c r="C11" s="33"/>
      <c r="D11" s="33"/>
      <c r="E11" s="33"/>
      <c r="F11" s="33"/>
      <c r="G11" s="33"/>
      <c r="H11" s="33"/>
      <c r="I11" s="15"/>
      <c r="J11" s="15"/>
      <c r="K11" s="15"/>
      <c r="L11" s="15"/>
      <c r="M11" s="15"/>
    </row>
    <row r="12" spans="1:13" ht="18" customHeight="1" x14ac:dyDescent="0.25">
      <c r="A12" s="3" t="s">
        <v>94</v>
      </c>
      <c r="B12" s="4" t="s">
        <v>104</v>
      </c>
      <c r="C12" s="3">
        <f t="shared" ref="C12:C15" si="0">D12-6</f>
        <v>45545</v>
      </c>
      <c r="D12" s="5">
        <v>45551</v>
      </c>
      <c r="E12" s="5">
        <v>45557</v>
      </c>
      <c r="F12" s="14">
        <v>45566</v>
      </c>
      <c r="G12" s="14">
        <f t="shared" ref="G12:G15" si="1">F12+10</f>
        <v>45576</v>
      </c>
      <c r="H12" s="14" t="s">
        <v>103</v>
      </c>
      <c r="I12" s="15"/>
      <c r="J12" s="15"/>
      <c r="K12" s="15"/>
      <c r="L12" s="15"/>
      <c r="M12" s="15"/>
    </row>
    <row r="13" spans="1:13" ht="18" customHeight="1" x14ac:dyDescent="0.25">
      <c r="A13" s="3" t="s">
        <v>98</v>
      </c>
      <c r="B13" s="4" t="s">
        <v>104</v>
      </c>
      <c r="C13" s="3">
        <f t="shared" si="0"/>
        <v>45552</v>
      </c>
      <c r="D13" s="5">
        <v>45558</v>
      </c>
      <c r="E13" s="5">
        <v>45564</v>
      </c>
      <c r="F13" s="14">
        <v>45573</v>
      </c>
      <c r="G13" s="14">
        <f t="shared" si="1"/>
        <v>45583</v>
      </c>
      <c r="H13" s="14" t="s">
        <v>103</v>
      </c>
      <c r="I13" s="15"/>
      <c r="J13" s="15"/>
      <c r="K13" s="15"/>
      <c r="L13" s="15"/>
      <c r="M13" s="15"/>
    </row>
    <row r="14" spans="1:13" ht="18" customHeight="1" x14ac:dyDescent="0.25">
      <c r="A14" s="3" t="s">
        <v>101</v>
      </c>
      <c r="B14" s="4" t="s">
        <v>104</v>
      </c>
      <c r="C14" s="3">
        <f t="shared" si="0"/>
        <v>45559</v>
      </c>
      <c r="D14" s="5">
        <v>45565</v>
      </c>
      <c r="E14" s="5">
        <v>45571</v>
      </c>
      <c r="F14" s="14">
        <v>45580</v>
      </c>
      <c r="G14" s="14">
        <f t="shared" si="1"/>
        <v>45590</v>
      </c>
      <c r="H14" s="14" t="s">
        <v>103</v>
      </c>
      <c r="I14" s="15"/>
      <c r="J14" s="15"/>
      <c r="K14" s="15"/>
      <c r="L14" s="15"/>
      <c r="M14" s="15"/>
    </row>
    <row r="15" spans="1:13" ht="18" customHeight="1" x14ac:dyDescent="0.25">
      <c r="A15" s="3" t="s">
        <v>96</v>
      </c>
      <c r="B15" s="4" t="s">
        <v>112</v>
      </c>
      <c r="C15" s="3">
        <f t="shared" si="0"/>
        <v>45566</v>
      </c>
      <c r="D15" s="5">
        <v>45572</v>
      </c>
      <c r="E15" s="5">
        <v>45578</v>
      </c>
      <c r="F15" s="14">
        <v>45587</v>
      </c>
      <c r="G15" s="14">
        <f t="shared" si="1"/>
        <v>45597</v>
      </c>
      <c r="H15" s="14" t="s">
        <v>103</v>
      </c>
      <c r="I15" s="15"/>
      <c r="J15" s="15"/>
      <c r="K15" s="15"/>
      <c r="L15" s="15"/>
      <c r="M15" s="15"/>
    </row>
    <row r="16" spans="1:13" ht="18" customHeight="1" x14ac:dyDescent="0.25">
      <c r="A16" s="3" t="s">
        <v>94</v>
      </c>
      <c r="B16" s="4" t="s">
        <v>112</v>
      </c>
      <c r="C16" s="3">
        <f t="shared" ref="C16" si="2">D16-6</f>
        <v>45573</v>
      </c>
      <c r="D16" s="5">
        <v>45579</v>
      </c>
      <c r="E16" s="5">
        <v>45585</v>
      </c>
      <c r="F16" s="14">
        <v>45594</v>
      </c>
      <c r="G16" s="14">
        <f t="shared" ref="G16" si="3">F16+10</f>
        <v>45604</v>
      </c>
      <c r="H16" s="14" t="s">
        <v>103</v>
      </c>
      <c r="I16" s="15"/>
      <c r="J16" s="15"/>
      <c r="K16" s="15"/>
      <c r="L16" s="15"/>
      <c r="M16" s="15"/>
    </row>
    <row r="17" spans="1:14" ht="18" customHeight="1" x14ac:dyDescent="0.25">
      <c r="A17" s="25" t="s">
        <v>16</v>
      </c>
      <c r="B17" s="26"/>
      <c r="C17" s="24"/>
      <c r="D17" s="24"/>
      <c r="E17" s="24"/>
      <c r="F17" s="25"/>
      <c r="G17" s="25"/>
      <c r="H17" s="25"/>
      <c r="I17" s="15"/>
      <c r="J17" s="15"/>
    </row>
    <row r="18" spans="1:14" ht="18" customHeight="1" x14ac:dyDescent="0.35">
      <c r="A18" s="27"/>
      <c r="B18" s="18"/>
      <c r="C18" s="18"/>
      <c r="D18" s="6"/>
      <c r="E18" s="6"/>
      <c r="F18" s="6"/>
      <c r="G18" s="16"/>
      <c r="H18" s="16"/>
      <c r="I18" s="16"/>
      <c r="J18" s="16"/>
      <c r="K18" s="16"/>
      <c r="L18" s="16"/>
      <c r="M18" s="16"/>
    </row>
    <row r="19" spans="1:14" ht="18" customHeight="1" x14ac:dyDescent="0.25">
      <c r="A19" s="8" t="s">
        <v>17</v>
      </c>
      <c r="B19" s="9"/>
      <c r="C19" s="6"/>
      <c r="D19" s="6"/>
      <c r="E19" s="6"/>
      <c r="F19" s="6"/>
      <c r="G19" s="6"/>
      <c r="H19" s="17"/>
      <c r="I19" s="18"/>
      <c r="J19" s="18"/>
      <c r="K19" s="18"/>
      <c r="L19" s="15"/>
      <c r="M19" s="15"/>
    </row>
    <row r="20" spans="1:14" ht="18" customHeight="1" x14ac:dyDescent="0.25">
      <c r="A20" s="33" t="s">
        <v>18</v>
      </c>
      <c r="B20" s="33" t="s">
        <v>10</v>
      </c>
      <c r="C20" s="33" t="s">
        <v>11</v>
      </c>
      <c r="D20" s="33" t="s">
        <v>12</v>
      </c>
      <c r="E20" s="33" t="s">
        <v>13</v>
      </c>
      <c r="F20" s="33" t="s">
        <v>19</v>
      </c>
      <c r="G20" s="33" t="s">
        <v>83</v>
      </c>
      <c r="H20" s="6"/>
      <c r="I20" s="17"/>
      <c r="J20" s="18"/>
      <c r="K20" s="18"/>
      <c r="L20" s="18"/>
      <c r="M20" s="15"/>
      <c r="N20" s="15"/>
    </row>
    <row r="21" spans="1:14" ht="18" customHeight="1" x14ac:dyDescent="0.25">
      <c r="A21" s="33"/>
      <c r="B21" s="33"/>
      <c r="C21" s="33"/>
      <c r="D21" s="33"/>
      <c r="E21" s="33"/>
      <c r="F21" s="33"/>
      <c r="G21" s="33"/>
      <c r="H21" s="15"/>
      <c r="I21" s="15"/>
      <c r="J21" s="15"/>
      <c r="K21" s="15"/>
      <c r="L21" s="15"/>
      <c r="M21" s="15"/>
      <c r="N21" s="15"/>
    </row>
    <row r="22" spans="1:14" ht="18" customHeight="1" x14ac:dyDescent="0.25">
      <c r="A22" s="3" t="s">
        <v>98</v>
      </c>
      <c r="B22" s="4" t="s">
        <v>104</v>
      </c>
      <c r="C22" s="3">
        <f t="shared" ref="C22:C23" si="4">D22-6</f>
        <v>45552</v>
      </c>
      <c r="D22" s="5">
        <v>45558</v>
      </c>
      <c r="E22" s="5">
        <v>45564</v>
      </c>
      <c r="F22" s="14">
        <f>E22+14</f>
        <v>45578</v>
      </c>
      <c r="G22" s="14" t="s">
        <v>84</v>
      </c>
    </row>
    <row r="23" spans="1:14" ht="18" customHeight="1" x14ac:dyDescent="0.25">
      <c r="A23" s="3" t="s">
        <v>96</v>
      </c>
      <c r="B23" s="4" t="s">
        <v>112</v>
      </c>
      <c r="C23" s="3">
        <f t="shared" si="4"/>
        <v>45566</v>
      </c>
      <c r="D23" s="5">
        <v>45572</v>
      </c>
      <c r="E23" s="5">
        <v>45578</v>
      </c>
      <c r="F23" s="14">
        <f>E23+14</f>
        <v>45592</v>
      </c>
      <c r="G23" s="14" t="s">
        <v>84</v>
      </c>
      <c r="H23" s="15"/>
      <c r="I23" s="15"/>
      <c r="J23" s="15"/>
      <c r="K23" s="15"/>
      <c r="L23" s="15"/>
      <c r="M23" s="15"/>
      <c r="N23" s="15"/>
    </row>
    <row r="24" spans="1:14" ht="18" customHeight="1" x14ac:dyDescent="0.25">
      <c r="A24" s="3" t="s">
        <v>98</v>
      </c>
      <c r="B24" s="4" t="s">
        <v>112</v>
      </c>
      <c r="C24" s="3">
        <f t="shared" ref="C22:C24" si="5">D24-6</f>
        <v>45580</v>
      </c>
      <c r="D24" s="5">
        <v>45586</v>
      </c>
      <c r="E24" s="5">
        <v>45592</v>
      </c>
      <c r="F24" s="14">
        <f>E24+14</f>
        <v>45606</v>
      </c>
      <c r="G24" s="14" t="s">
        <v>84</v>
      </c>
      <c r="H24" s="15"/>
      <c r="I24" s="15"/>
      <c r="J24" s="15"/>
      <c r="K24" s="15"/>
      <c r="L24" s="15"/>
      <c r="M24" s="15"/>
      <c r="N24" s="15"/>
    </row>
  </sheetData>
  <mergeCells count="19">
    <mergeCell ref="E10:E11"/>
    <mergeCell ref="F20:F21"/>
    <mergeCell ref="E20:E21"/>
    <mergeCell ref="E2:J2"/>
    <mergeCell ref="I5:J5"/>
    <mergeCell ref="I6:J6"/>
    <mergeCell ref="F10:F11"/>
    <mergeCell ref="E3:J3"/>
    <mergeCell ref="G10:G11"/>
    <mergeCell ref="H10:H11"/>
    <mergeCell ref="G20:G21"/>
    <mergeCell ref="A20:A21"/>
    <mergeCell ref="B20:B21"/>
    <mergeCell ref="C20:C21"/>
    <mergeCell ref="D20:D21"/>
    <mergeCell ref="A10:A11"/>
    <mergeCell ref="B10:B11"/>
    <mergeCell ref="C10:C11"/>
    <mergeCell ref="D10:D11"/>
  </mergeCells>
  <hyperlinks>
    <hyperlink ref="I6" r:id="rId1" xr:uid="{F2520BB8-442C-40EB-A517-1F759B9C0936}"/>
    <hyperlink ref="I5" r:id="rId2" xr:uid="{127767E0-8728-4CC9-B85E-9DDFDAF82873}"/>
    <hyperlink ref="I7" r:id="rId3" xr:uid="{20F65DE6-6E18-42E0-AD9A-56950400C446}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DD3C6-D25D-4959-83F6-219152412774}">
  <dimension ref="A2:N52"/>
  <sheetViews>
    <sheetView showGridLines="0" showRowColHeaders="0" workbookViewId="0"/>
  </sheetViews>
  <sheetFormatPr defaultRowHeight="15" x14ac:dyDescent="0.25"/>
  <cols>
    <col min="1" max="1" width="20.85546875" customWidth="1"/>
    <col min="2" max="13" width="10.5703125" customWidth="1"/>
  </cols>
  <sheetData>
    <row r="2" spans="1:14" ht="23.25" x14ac:dyDescent="0.35">
      <c r="E2" s="34" t="s">
        <v>0</v>
      </c>
      <c r="F2" s="34"/>
      <c r="G2" s="34"/>
      <c r="H2" s="34"/>
      <c r="I2" s="34"/>
      <c r="J2" s="34"/>
    </row>
    <row r="3" spans="1:14" x14ac:dyDescent="0.25">
      <c r="D3" s="1"/>
      <c r="E3" s="36" t="s">
        <v>91</v>
      </c>
      <c r="F3" s="36"/>
      <c r="G3" s="36"/>
      <c r="H3" s="36"/>
      <c r="I3" s="36"/>
      <c r="J3" s="36"/>
    </row>
    <row r="5" spans="1:14" x14ac:dyDescent="0.25">
      <c r="G5" s="2" t="s">
        <v>2</v>
      </c>
      <c r="H5" s="2"/>
      <c r="I5" s="35" t="s">
        <v>3</v>
      </c>
      <c r="J5" s="35"/>
      <c r="K5" s="2"/>
      <c r="L5" s="2"/>
      <c r="M5" s="15"/>
    </row>
    <row r="6" spans="1:14" x14ac:dyDescent="0.25">
      <c r="G6" s="2" t="s">
        <v>4</v>
      </c>
      <c r="H6" s="2"/>
      <c r="I6" s="35" t="s">
        <v>5</v>
      </c>
      <c r="J6" s="35"/>
      <c r="K6" s="2" t="s">
        <v>6</v>
      </c>
      <c r="L6" s="2" t="s">
        <v>7</v>
      </c>
      <c r="M6" s="15"/>
    </row>
    <row r="7" spans="1:14" x14ac:dyDescent="0.25">
      <c r="D7" s="7"/>
      <c r="E7" s="7"/>
      <c r="F7" s="7"/>
      <c r="G7" s="2"/>
      <c r="H7" s="2"/>
      <c r="I7" s="23" t="s">
        <v>64</v>
      </c>
      <c r="J7" s="2"/>
      <c r="K7" s="2" t="s">
        <v>6</v>
      </c>
      <c r="L7" s="2" t="s">
        <v>65</v>
      </c>
      <c r="M7" s="15"/>
    </row>
    <row r="8" spans="1:14" x14ac:dyDescent="0.25">
      <c r="A8" s="2" t="s">
        <v>20</v>
      </c>
      <c r="D8" s="12"/>
      <c r="E8" s="37"/>
      <c r="F8" s="37"/>
      <c r="G8" s="37"/>
      <c r="H8" s="37"/>
      <c r="I8" s="37"/>
      <c r="J8" s="37"/>
      <c r="K8" s="37"/>
      <c r="L8" s="37"/>
      <c r="M8" s="37"/>
    </row>
    <row r="9" spans="1:14" x14ac:dyDescent="0.25">
      <c r="A9" s="33" t="s">
        <v>18</v>
      </c>
      <c r="B9" s="33" t="s">
        <v>10</v>
      </c>
      <c r="C9" s="33" t="s">
        <v>11</v>
      </c>
      <c r="D9" s="33" t="s">
        <v>12</v>
      </c>
      <c r="E9" s="33" t="s">
        <v>13</v>
      </c>
      <c r="F9" s="33" t="s">
        <v>21</v>
      </c>
      <c r="G9" s="33" t="s">
        <v>22</v>
      </c>
      <c r="H9" s="33" t="s">
        <v>23</v>
      </c>
      <c r="I9" s="33" t="s">
        <v>24</v>
      </c>
      <c r="J9" s="33" t="s">
        <v>25</v>
      </c>
      <c r="K9" s="33" t="s">
        <v>26</v>
      </c>
      <c r="L9" s="33" t="s">
        <v>27</v>
      </c>
      <c r="M9" s="33" t="s">
        <v>28</v>
      </c>
      <c r="N9" s="33" t="s">
        <v>29</v>
      </c>
    </row>
    <row r="10" spans="1:14" x14ac:dyDescent="0.25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x14ac:dyDescent="0.25">
      <c r="A11" s="5" t="s">
        <v>108</v>
      </c>
      <c r="B11" s="13" t="s">
        <v>109</v>
      </c>
      <c r="C11" s="3">
        <f>D11-3</f>
        <v>45549</v>
      </c>
      <c r="D11" s="3">
        <v>45552</v>
      </c>
      <c r="E11" s="3">
        <v>45559</v>
      </c>
      <c r="F11" s="5">
        <v>45570</v>
      </c>
      <c r="G11" s="14">
        <f>F11+7</f>
        <v>45577</v>
      </c>
      <c r="H11" s="14">
        <f>F11+8</f>
        <v>45578</v>
      </c>
      <c r="I11" s="14">
        <f>F11+4</f>
        <v>45574</v>
      </c>
      <c r="J11" s="14">
        <f>F11+9</f>
        <v>45579</v>
      </c>
      <c r="K11" s="14">
        <f>F11+6</f>
        <v>45576</v>
      </c>
      <c r="L11" s="14">
        <f>F11+6</f>
        <v>45576</v>
      </c>
      <c r="M11" s="14">
        <f>F11+6</f>
        <v>45576</v>
      </c>
      <c r="N11" s="14">
        <f>F11+6</f>
        <v>45576</v>
      </c>
    </row>
    <row r="12" spans="1:14" x14ac:dyDescent="0.25">
      <c r="A12" s="5" t="s">
        <v>100</v>
      </c>
      <c r="B12" s="13" t="s">
        <v>110</v>
      </c>
      <c r="C12" s="3">
        <f>D12-3</f>
        <v>45555</v>
      </c>
      <c r="D12" s="3">
        <v>45558</v>
      </c>
      <c r="E12" s="3">
        <v>45563</v>
      </c>
      <c r="F12" s="5">
        <v>45576</v>
      </c>
      <c r="G12" s="14">
        <f>F12+7</f>
        <v>45583</v>
      </c>
      <c r="H12" s="14">
        <f>F12+8</f>
        <v>45584</v>
      </c>
      <c r="I12" s="14">
        <f>F12+4</f>
        <v>45580</v>
      </c>
      <c r="J12" s="14">
        <f>F12+9</f>
        <v>45585</v>
      </c>
      <c r="K12" s="14">
        <f>F12+6</f>
        <v>45582</v>
      </c>
      <c r="L12" s="14">
        <f>F12+6</f>
        <v>45582</v>
      </c>
      <c r="M12" s="14">
        <f>F12+6</f>
        <v>45582</v>
      </c>
      <c r="N12" s="14">
        <f>F12+6</f>
        <v>45582</v>
      </c>
    </row>
    <row r="13" spans="1:14" x14ac:dyDescent="0.25">
      <c r="A13" s="5" t="s">
        <v>99</v>
      </c>
      <c r="B13" s="13" t="s">
        <v>113</v>
      </c>
      <c r="C13" s="3">
        <f>D13-3</f>
        <v>45559</v>
      </c>
      <c r="D13" s="3">
        <v>45562</v>
      </c>
      <c r="E13" s="3">
        <v>45569</v>
      </c>
      <c r="F13" s="5">
        <v>45583</v>
      </c>
      <c r="G13" s="14">
        <f>F13+7</f>
        <v>45590</v>
      </c>
      <c r="H13" s="14">
        <f>F13+8</f>
        <v>45591</v>
      </c>
      <c r="I13" s="14">
        <f>F13+4</f>
        <v>45587</v>
      </c>
      <c r="J13" s="14">
        <f>F13+9</f>
        <v>45592</v>
      </c>
      <c r="K13" s="14">
        <f>F13+6</f>
        <v>45589</v>
      </c>
      <c r="L13" s="14">
        <f>F13+6</f>
        <v>45589</v>
      </c>
      <c r="M13" s="14">
        <f>F13+6</f>
        <v>45589</v>
      </c>
      <c r="N13" s="14">
        <f>F13+6</f>
        <v>45589</v>
      </c>
    </row>
    <row r="14" spans="1:14" x14ac:dyDescent="0.25">
      <c r="A14" s="5" t="s">
        <v>93</v>
      </c>
      <c r="B14" s="13" t="s">
        <v>114</v>
      </c>
      <c r="C14" s="3">
        <f>D14-3</f>
        <v>45569</v>
      </c>
      <c r="D14" s="3">
        <v>45572</v>
      </c>
      <c r="E14" s="3">
        <v>45577</v>
      </c>
      <c r="F14" s="5">
        <v>45590</v>
      </c>
      <c r="G14" s="14">
        <f>F14+7</f>
        <v>45597</v>
      </c>
      <c r="H14" s="14">
        <f>F14+8</f>
        <v>45598</v>
      </c>
      <c r="I14" s="14">
        <f>F14+4</f>
        <v>45594</v>
      </c>
      <c r="J14" s="14">
        <f>F14+9</f>
        <v>45599</v>
      </c>
      <c r="K14" s="14">
        <f>F14+6</f>
        <v>45596</v>
      </c>
      <c r="L14" s="14">
        <f>F14+6</f>
        <v>45596</v>
      </c>
      <c r="M14" s="14">
        <f>F14+6</f>
        <v>45596</v>
      </c>
      <c r="N14" s="14">
        <f>F14+6</f>
        <v>45596</v>
      </c>
    </row>
    <row r="15" spans="1:14" x14ac:dyDescent="0.25">
      <c r="A15" s="5" t="s">
        <v>97</v>
      </c>
      <c r="B15" s="13" t="s">
        <v>115</v>
      </c>
      <c r="C15" s="3">
        <f>D15-3</f>
        <v>45576</v>
      </c>
      <c r="D15" s="3">
        <v>45579</v>
      </c>
      <c r="E15" s="3">
        <v>45585</v>
      </c>
      <c r="F15" s="5">
        <v>45597</v>
      </c>
      <c r="G15" s="14">
        <f>F15+7</f>
        <v>45604</v>
      </c>
      <c r="H15" s="14">
        <f>F15+8</f>
        <v>45605</v>
      </c>
      <c r="I15" s="14">
        <f>F15+4</f>
        <v>45601</v>
      </c>
      <c r="J15" s="14">
        <f>F15+9</f>
        <v>45606</v>
      </c>
      <c r="K15" s="14">
        <f>F15+6</f>
        <v>45603</v>
      </c>
      <c r="L15" s="14">
        <f>F15+6</f>
        <v>45603</v>
      </c>
      <c r="M15" s="14">
        <f>F15+6</f>
        <v>45603</v>
      </c>
      <c r="N15" s="14">
        <f>F15+6</f>
        <v>45603</v>
      </c>
    </row>
    <row r="16" spans="1:14" x14ac:dyDescent="0.25">
      <c r="A16" s="24"/>
      <c r="B16" s="28"/>
      <c r="C16" s="25"/>
      <c r="D16" s="25"/>
      <c r="E16" s="29"/>
      <c r="F16" s="25"/>
      <c r="G16" s="25"/>
      <c r="H16" s="25"/>
      <c r="I16" s="25"/>
      <c r="J16" s="25"/>
      <c r="K16" s="25"/>
      <c r="L16" s="25"/>
      <c r="M16" s="25"/>
    </row>
    <row r="17" spans="1:13" x14ac:dyDescent="0.25">
      <c r="A17" s="38"/>
      <c r="B17" s="39"/>
      <c r="C17" s="39"/>
      <c r="D17" s="6"/>
      <c r="E17" s="6"/>
      <c r="F17" s="6"/>
      <c r="G17" s="6"/>
      <c r="H17" s="10"/>
      <c r="I17" s="11"/>
      <c r="J17" s="11"/>
      <c r="K17" s="11"/>
    </row>
    <row r="18" spans="1:13" x14ac:dyDescent="0.25">
      <c r="A18" s="8" t="s">
        <v>80</v>
      </c>
      <c r="B18" s="9"/>
      <c r="C18" s="6"/>
      <c r="D18" s="6"/>
      <c r="E18" s="6"/>
      <c r="F18" s="6"/>
      <c r="G18" s="6"/>
      <c r="H18" s="10"/>
      <c r="I18" s="11"/>
      <c r="J18" s="11"/>
      <c r="K18" s="11"/>
    </row>
    <row r="19" spans="1:13" x14ac:dyDescent="0.25">
      <c r="A19" s="33" t="str">
        <f>A9</f>
        <v xml:space="preserve">Vessel </v>
      </c>
      <c r="B19" s="33" t="str">
        <f>B9</f>
        <v>Voy #</v>
      </c>
      <c r="C19" s="33" t="str">
        <f>C9</f>
        <v>Haz Doc Cut off 10am</v>
      </c>
      <c r="D19" s="33" t="str">
        <f>D9</f>
        <v>Cut Off 3:00PM</v>
      </c>
      <c r="E19" s="33" t="str">
        <f>E9</f>
        <v>Vessel ETD</v>
      </c>
      <c r="F19" s="33" t="s">
        <v>21</v>
      </c>
      <c r="G19" s="33" t="s">
        <v>30</v>
      </c>
      <c r="H19" s="33" t="s">
        <v>31</v>
      </c>
      <c r="I19" s="33" t="s">
        <v>32</v>
      </c>
      <c r="J19" s="33" t="s">
        <v>33</v>
      </c>
      <c r="K19" s="33" t="s">
        <v>34</v>
      </c>
      <c r="L19" s="33" t="s">
        <v>50</v>
      </c>
      <c r="M19" s="33" t="s">
        <v>82</v>
      </c>
    </row>
    <row r="20" spans="1:13" x14ac:dyDescent="0.25">
      <c r="A20" s="33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</row>
    <row r="21" spans="1:13" x14ac:dyDescent="0.25">
      <c r="A21" s="5" t="s">
        <v>108</v>
      </c>
      <c r="B21" s="13" t="s">
        <v>109</v>
      </c>
      <c r="C21" s="3">
        <f>D21-3</f>
        <v>45549</v>
      </c>
      <c r="D21" s="3">
        <v>45552</v>
      </c>
      <c r="E21" s="3">
        <v>45559</v>
      </c>
      <c r="F21" s="5">
        <v>45570</v>
      </c>
      <c r="G21" s="14">
        <f>F21+9</f>
        <v>45579</v>
      </c>
      <c r="H21" s="14">
        <f>F21+14</f>
        <v>45584</v>
      </c>
      <c r="I21" s="14">
        <f>F21+11</f>
        <v>45581</v>
      </c>
      <c r="J21" s="14">
        <f>F21+25</f>
        <v>45595</v>
      </c>
      <c r="K21" s="14">
        <f>F21+8</f>
        <v>45578</v>
      </c>
      <c r="L21" s="14">
        <f>F21+8</f>
        <v>45578</v>
      </c>
      <c r="M21" s="14">
        <f>F21+8</f>
        <v>45578</v>
      </c>
    </row>
    <row r="22" spans="1:13" x14ac:dyDescent="0.25">
      <c r="A22" s="5" t="s">
        <v>100</v>
      </c>
      <c r="B22" s="13" t="s">
        <v>110</v>
      </c>
      <c r="C22" s="3">
        <f>D22-3</f>
        <v>45555</v>
      </c>
      <c r="D22" s="3">
        <v>45558</v>
      </c>
      <c r="E22" s="3">
        <v>45563</v>
      </c>
      <c r="F22" s="5">
        <v>45576</v>
      </c>
      <c r="G22" s="14">
        <f>F22+9</f>
        <v>45585</v>
      </c>
      <c r="H22" s="14">
        <f>F22+14</f>
        <v>45590</v>
      </c>
      <c r="I22" s="14">
        <f>F22+11</f>
        <v>45587</v>
      </c>
      <c r="J22" s="14">
        <f>F22+25</f>
        <v>45601</v>
      </c>
      <c r="K22" s="14">
        <f>F22+8</f>
        <v>45584</v>
      </c>
      <c r="L22" s="14">
        <f>F22+8</f>
        <v>45584</v>
      </c>
      <c r="M22" s="14">
        <f>F22+8</f>
        <v>45584</v>
      </c>
    </row>
    <row r="23" spans="1:13" x14ac:dyDescent="0.25">
      <c r="A23" s="5" t="s">
        <v>99</v>
      </c>
      <c r="B23" s="13" t="s">
        <v>113</v>
      </c>
      <c r="C23" s="3">
        <f>D23-3</f>
        <v>45559</v>
      </c>
      <c r="D23" s="3">
        <v>45562</v>
      </c>
      <c r="E23" s="3">
        <v>45569</v>
      </c>
      <c r="F23" s="5">
        <v>45583</v>
      </c>
      <c r="G23" s="14">
        <f>F23+9</f>
        <v>45592</v>
      </c>
      <c r="H23" s="14">
        <f>F23+14</f>
        <v>45597</v>
      </c>
      <c r="I23" s="14">
        <f>F23+11</f>
        <v>45594</v>
      </c>
      <c r="J23" s="14">
        <f>F23+25</f>
        <v>45608</v>
      </c>
      <c r="K23" s="14">
        <f>F23+8</f>
        <v>45591</v>
      </c>
      <c r="L23" s="14">
        <f>F23+8</f>
        <v>45591</v>
      </c>
      <c r="M23" s="14">
        <f>F23+8</f>
        <v>45591</v>
      </c>
    </row>
    <row r="24" spans="1:13" x14ac:dyDescent="0.25">
      <c r="A24" s="5" t="s">
        <v>93</v>
      </c>
      <c r="B24" s="13" t="s">
        <v>114</v>
      </c>
      <c r="C24" s="3">
        <f>D24-3</f>
        <v>45569</v>
      </c>
      <c r="D24" s="3">
        <v>45572</v>
      </c>
      <c r="E24" s="3">
        <v>45577</v>
      </c>
      <c r="F24" s="5">
        <v>45590</v>
      </c>
      <c r="G24" s="14">
        <f>F24+9</f>
        <v>45599</v>
      </c>
      <c r="H24" s="14">
        <f>F24+14</f>
        <v>45604</v>
      </c>
      <c r="I24" s="14">
        <f>F24+11</f>
        <v>45601</v>
      </c>
      <c r="J24" s="14">
        <f>F24+25</f>
        <v>45615</v>
      </c>
      <c r="K24" s="14">
        <f>F24+8</f>
        <v>45598</v>
      </c>
      <c r="L24" s="14">
        <f>F24+8</f>
        <v>45598</v>
      </c>
      <c r="M24" s="14">
        <f>F24+8</f>
        <v>45598</v>
      </c>
    </row>
    <row r="25" spans="1:13" x14ac:dyDescent="0.25">
      <c r="A25" s="5" t="s">
        <v>97</v>
      </c>
      <c r="B25" s="13" t="s">
        <v>115</v>
      </c>
      <c r="C25" s="3">
        <f>D25-3</f>
        <v>45576</v>
      </c>
      <c r="D25" s="3">
        <v>45579</v>
      </c>
      <c r="E25" s="3">
        <v>45585</v>
      </c>
      <c r="F25" s="5">
        <v>45597</v>
      </c>
      <c r="G25" s="14">
        <f>F25+9</f>
        <v>45606</v>
      </c>
      <c r="H25" s="14">
        <f>F25+14</f>
        <v>45611</v>
      </c>
      <c r="I25" s="14">
        <f>F25+11</f>
        <v>45608</v>
      </c>
      <c r="J25" s="14">
        <f>F25+25</f>
        <v>45622</v>
      </c>
      <c r="K25" s="14">
        <f>F25+8</f>
        <v>45605</v>
      </c>
      <c r="L25" s="14">
        <f>F25+8</f>
        <v>45605</v>
      </c>
      <c r="M25" s="14">
        <f>F25+8</f>
        <v>45605</v>
      </c>
    </row>
    <row r="27" spans="1:13" x14ac:dyDescent="0.25">
      <c r="A27" s="8" t="s">
        <v>67</v>
      </c>
    </row>
    <row r="28" spans="1:13" x14ac:dyDescent="0.25">
      <c r="A28" s="33" t="s">
        <v>18</v>
      </c>
      <c r="B28" s="33" t="s">
        <v>10</v>
      </c>
      <c r="C28" s="33" t="s">
        <v>11</v>
      </c>
      <c r="D28" s="33" t="s">
        <v>12</v>
      </c>
      <c r="E28" s="33" t="s">
        <v>13</v>
      </c>
      <c r="F28" s="33" t="s">
        <v>21</v>
      </c>
      <c r="G28" s="33" t="s">
        <v>66</v>
      </c>
      <c r="H28" s="33" t="s">
        <v>35</v>
      </c>
      <c r="I28" s="33" t="s">
        <v>36</v>
      </c>
      <c r="J28" s="33" t="s">
        <v>37</v>
      </c>
      <c r="K28" s="33" t="s">
        <v>38</v>
      </c>
      <c r="L28" s="33" t="s">
        <v>39</v>
      </c>
      <c r="M28" s="33" t="s">
        <v>40</v>
      </c>
    </row>
    <row r="29" spans="1:13" x14ac:dyDescent="0.2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</row>
    <row r="30" spans="1:13" x14ac:dyDescent="0.25">
      <c r="A30" s="5" t="s">
        <v>108</v>
      </c>
      <c r="B30" s="13" t="s">
        <v>109</v>
      </c>
      <c r="C30" s="3">
        <f>D30-3</f>
        <v>45549</v>
      </c>
      <c r="D30" s="3">
        <v>45552</v>
      </c>
      <c r="E30" s="3">
        <v>45559</v>
      </c>
      <c r="F30" s="5">
        <v>45570</v>
      </c>
      <c r="G30" s="14">
        <f>F30+25</f>
        <v>45595</v>
      </c>
      <c r="H30" s="14">
        <f>F30+26</f>
        <v>45596</v>
      </c>
      <c r="I30" s="14">
        <f>F30+24</f>
        <v>45594</v>
      </c>
      <c r="J30" s="14">
        <f>F30+29</f>
        <v>45599</v>
      </c>
      <c r="K30" s="14">
        <f>F30+32</f>
        <v>45602</v>
      </c>
      <c r="L30" s="14">
        <f>F30+22</f>
        <v>45592</v>
      </c>
      <c r="M30" s="14">
        <f>F30+24</f>
        <v>45594</v>
      </c>
    </row>
    <row r="31" spans="1:13" x14ac:dyDescent="0.25">
      <c r="A31" s="5" t="s">
        <v>100</v>
      </c>
      <c r="B31" s="13" t="s">
        <v>110</v>
      </c>
      <c r="C31" s="3">
        <f>D31-3</f>
        <v>45555</v>
      </c>
      <c r="D31" s="3">
        <v>45558</v>
      </c>
      <c r="E31" s="3">
        <v>45563</v>
      </c>
      <c r="F31" s="5">
        <v>45576</v>
      </c>
      <c r="G31" s="14">
        <f>F31+25</f>
        <v>45601</v>
      </c>
      <c r="H31" s="14">
        <f>F31+26</f>
        <v>45602</v>
      </c>
      <c r="I31" s="14">
        <f>F31+24</f>
        <v>45600</v>
      </c>
      <c r="J31" s="14">
        <f>F31+29</f>
        <v>45605</v>
      </c>
      <c r="K31" s="14">
        <f>F31+32</f>
        <v>45608</v>
      </c>
      <c r="L31" s="14">
        <f>F31+22</f>
        <v>45598</v>
      </c>
      <c r="M31" s="14">
        <f>F31+24</f>
        <v>45600</v>
      </c>
    </row>
    <row r="32" spans="1:13" x14ac:dyDescent="0.25">
      <c r="A32" s="5" t="s">
        <v>99</v>
      </c>
      <c r="B32" s="13" t="s">
        <v>113</v>
      </c>
      <c r="C32" s="3">
        <f>D32-3</f>
        <v>45559</v>
      </c>
      <c r="D32" s="3">
        <v>45562</v>
      </c>
      <c r="E32" s="3">
        <v>45569</v>
      </c>
      <c r="F32" s="5">
        <v>45583</v>
      </c>
      <c r="G32" s="14">
        <f>F32+25</f>
        <v>45608</v>
      </c>
      <c r="H32" s="14">
        <f>F32+26</f>
        <v>45609</v>
      </c>
      <c r="I32" s="14">
        <f>F32+24</f>
        <v>45607</v>
      </c>
      <c r="J32" s="14">
        <f>F32+29</f>
        <v>45612</v>
      </c>
      <c r="K32" s="14">
        <f>F32+32</f>
        <v>45615</v>
      </c>
      <c r="L32" s="14">
        <f>F32+22</f>
        <v>45605</v>
      </c>
      <c r="M32" s="14">
        <f>F32+24</f>
        <v>45607</v>
      </c>
    </row>
    <row r="33" spans="1:13" x14ac:dyDescent="0.25">
      <c r="A33" s="5" t="s">
        <v>93</v>
      </c>
      <c r="B33" s="13" t="s">
        <v>114</v>
      </c>
      <c r="C33" s="3">
        <f>D33-3</f>
        <v>45569</v>
      </c>
      <c r="D33" s="3">
        <v>45572</v>
      </c>
      <c r="E33" s="3">
        <v>45577</v>
      </c>
      <c r="F33" s="5">
        <v>45590</v>
      </c>
      <c r="G33" s="14">
        <f>F33+25</f>
        <v>45615</v>
      </c>
      <c r="H33" s="14">
        <f>F33+26</f>
        <v>45616</v>
      </c>
      <c r="I33" s="14">
        <f>F33+24</f>
        <v>45614</v>
      </c>
      <c r="J33" s="14">
        <f>F33+29</f>
        <v>45619</v>
      </c>
      <c r="K33" s="14">
        <f>F33+32</f>
        <v>45622</v>
      </c>
      <c r="L33" s="14">
        <f>F33+22</f>
        <v>45612</v>
      </c>
      <c r="M33" s="14">
        <f>F33+24</f>
        <v>45614</v>
      </c>
    </row>
    <row r="34" spans="1:13" x14ac:dyDescent="0.25">
      <c r="A34" s="5" t="s">
        <v>97</v>
      </c>
      <c r="B34" s="13" t="s">
        <v>115</v>
      </c>
      <c r="C34" s="3">
        <f>D34-3</f>
        <v>45576</v>
      </c>
      <c r="D34" s="3">
        <v>45579</v>
      </c>
      <c r="E34" s="3">
        <v>45585</v>
      </c>
      <c r="F34" s="5">
        <v>45597</v>
      </c>
      <c r="G34" s="14">
        <f>F34+25</f>
        <v>45622</v>
      </c>
      <c r="H34" s="14">
        <f>F34+26</f>
        <v>45623</v>
      </c>
      <c r="I34" s="14">
        <f>F34+24</f>
        <v>45621</v>
      </c>
      <c r="J34" s="14">
        <f>F34+29</f>
        <v>45626</v>
      </c>
      <c r="K34" s="14">
        <f>F34+32</f>
        <v>45629</v>
      </c>
      <c r="L34" s="14">
        <f>F34+22</f>
        <v>45619</v>
      </c>
      <c r="M34" s="14">
        <f>F34+24</f>
        <v>45621</v>
      </c>
    </row>
    <row r="36" spans="1:13" x14ac:dyDescent="0.25">
      <c r="A36" s="8" t="s">
        <v>78</v>
      </c>
    </row>
    <row r="37" spans="1:13" x14ac:dyDescent="0.25">
      <c r="A37" s="33" t="s">
        <v>18</v>
      </c>
      <c r="B37" s="33" t="s">
        <v>10</v>
      </c>
      <c r="C37" s="33" t="s">
        <v>11</v>
      </c>
      <c r="D37" s="33" t="s">
        <v>12</v>
      </c>
      <c r="E37" s="33" t="s">
        <v>13</v>
      </c>
      <c r="F37" s="33" t="s">
        <v>21</v>
      </c>
      <c r="G37" s="33" t="s">
        <v>41</v>
      </c>
      <c r="H37" s="33" t="s">
        <v>42</v>
      </c>
      <c r="I37" s="33" t="s">
        <v>43</v>
      </c>
      <c r="J37" s="33" t="s">
        <v>76</v>
      </c>
      <c r="K37" s="33" t="s">
        <v>77</v>
      </c>
      <c r="L37" s="33" t="s">
        <v>79</v>
      </c>
    </row>
    <row r="38" spans="1:13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</row>
    <row r="39" spans="1:13" x14ac:dyDescent="0.25">
      <c r="A39" s="5" t="s">
        <v>108</v>
      </c>
      <c r="B39" s="13" t="s">
        <v>109</v>
      </c>
      <c r="C39" s="3">
        <f>D39-3</f>
        <v>45549</v>
      </c>
      <c r="D39" s="3">
        <v>45552</v>
      </c>
      <c r="E39" s="3">
        <v>45559</v>
      </c>
      <c r="F39" s="5">
        <v>45570</v>
      </c>
      <c r="G39" s="14">
        <f>F39+20</f>
        <v>45590</v>
      </c>
      <c r="H39" s="14">
        <f>F39+20</f>
        <v>45590</v>
      </c>
      <c r="I39" s="14">
        <f>F39+29</f>
        <v>45599</v>
      </c>
      <c r="J39" s="14">
        <f>F39+14</f>
        <v>45584</v>
      </c>
      <c r="K39" s="14">
        <f>F39+14</f>
        <v>45584</v>
      </c>
      <c r="L39" s="14">
        <f>K39+10</f>
        <v>45594</v>
      </c>
    </row>
    <row r="40" spans="1:13" x14ac:dyDescent="0.25">
      <c r="A40" s="5" t="s">
        <v>100</v>
      </c>
      <c r="B40" s="13" t="s">
        <v>110</v>
      </c>
      <c r="C40" s="3">
        <f>D40-3</f>
        <v>45555</v>
      </c>
      <c r="D40" s="3">
        <v>45558</v>
      </c>
      <c r="E40" s="3">
        <v>45563</v>
      </c>
      <c r="F40" s="5">
        <v>45576</v>
      </c>
      <c r="G40" s="14">
        <f>F40+20</f>
        <v>45596</v>
      </c>
      <c r="H40" s="14">
        <f>F40+20</f>
        <v>45596</v>
      </c>
      <c r="I40" s="14">
        <f>F40+29</f>
        <v>45605</v>
      </c>
      <c r="J40" s="14">
        <f>F40+14</f>
        <v>45590</v>
      </c>
      <c r="K40" s="14">
        <f>F40+14</f>
        <v>45590</v>
      </c>
      <c r="L40" s="14">
        <f>K40+10</f>
        <v>45600</v>
      </c>
    </row>
    <row r="41" spans="1:13" x14ac:dyDescent="0.25">
      <c r="A41" s="5" t="s">
        <v>99</v>
      </c>
      <c r="B41" s="13" t="s">
        <v>113</v>
      </c>
      <c r="C41" s="3">
        <f>D41-3</f>
        <v>45559</v>
      </c>
      <c r="D41" s="3">
        <v>45562</v>
      </c>
      <c r="E41" s="3">
        <v>45569</v>
      </c>
      <c r="F41" s="5">
        <v>45583</v>
      </c>
      <c r="G41" s="14">
        <f>F41+20</f>
        <v>45603</v>
      </c>
      <c r="H41" s="14">
        <f>F41+20</f>
        <v>45603</v>
      </c>
      <c r="I41" s="14">
        <f>F41+29</f>
        <v>45612</v>
      </c>
      <c r="J41" s="14">
        <f>F41+14</f>
        <v>45597</v>
      </c>
      <c r="K41" s="14">
        <f>F41+14</f>
        <v>45597</v>
      </c>
      <c r="L41" s="14">
        <f>K41+10</f>
        <v>45607</v>
      </c>
    </row>
    <row r="42" spans="1:13" x14ac:dyDescent="0.25">
      <c r="A42" s="5" t="s">
        <v>93</v>
      </c>
      <c r="B42" s="13" t="s">
        <v>114</v>
      </c>
      <c r="C42" s="3">
        <f>D42-3</f>
        <v>45569</v>
      </c>
      <c r="D42" s="3">
        <v>45572</v>
      </c>
      <c r="E42" s="3">
        <v>45577</v>
      </c>
      <c r="F42" s="5">
        <v>45590</v>
      </c>
      <c r="G42" s="14">
        <f>F42+20</f>
        <v>45610</v>
      </c>
      <c r="H42" s="14">
        <f>F42+20</f>
        <v>45610</v>
      </c>
      <c r="I42" s="14">
        <f>F42+29</f>
        <v>45619</v>
      </c>
      <c r="J42" s="14">
        <f>F42+14</f>
        <v>45604</v>
      </c>
      <c r="K42" s="14">
        <f>F42+14</f>
        <v>45604</v>
      </c>
      <c r="L42" s="14">
        <f>K42+10</f>
        <v>45614</v>
      </c>
    </row>
    <row r="43" spans="1:13" x14ac:dyDescent="0.25">
      <c r="A43" s="5" t="s">
        <v>97</v>
      </c>
      <c r="B43" s="13" t="s">
        <v>115</v>
      </c>
      <c r="C43" s="3">
        <f>D43-3</f>
        <v>45576</v>
      </c>
      <c r="D43" s="3">
        <v>45579</v>
      </c>
      <c r="E43" s="3">
        <v>45585</v>
      </c>
      <c r="F43" s="5">
        <v>45597</v>
      </c>
      <c r="G43" s="14">
        <f>F43+20</f>
        <v>45617</v>
      </c>
      <c r="H43" s="14">
        <f>F43+20</f>
        <v>45617</v>
      </c>
      <c r="I43" s="14">
        <f>F43+29</f>
        <v>45626</v>
      </c>
      <c r="J43" s="14">
        <f>F43+14</f>
        <v>45611</v>
      </c>
      <c r="K43" s="14">
        <f>F43+14</f>
        <v>45611</v>
      </c>
      <c r="L43" s="14">
        <f>K43+10</f>
        <v>45621</v>
      </c>
    </row>
    <row r="45" spans="1:13" x14ac:dyDescent="0.25">
      <c r="A45" s="24" t="s">
        <v>75</v>
      </c>
    </row>
    <row r="46" spans="1:13" x14ac:dyDescent="0.25">
      <c r="A46" s="33" t="s">
        <v>18</v>
      </c>
      <c r="B46" s="33" t="s">
        <v>10</v>
      </c>
      <c r="C46" s="33" t="s">
        <v>11</v>
      </c>
      <c r="D46" s="33" t="s">
        <v>12</v>
      </c>
      <c r="E46" s="33" t="s">
        <v>13</v>
      </c>
      <c r="F46" s="33" t="s">
        <v>21</v>
      </c>
      <c r="G46" s="40" t="s">
        <v>74</v>
      </c>
      <c r="H46" s="40" t="s">
        <v>68</v>
      </c>
      <c r="I46" s="40" t="s">
        <v>69</v>
      </c>
      <c r="J46" s="33" t="s">
        <v>70</v>
      </c>
      <c r="K46" s="33" t="s">
        <v>71</v>
      </c>
      <c r="L46" s="33" t="s">
        <v>72</v>
      </c>
      <c r="M46" s="33" t="s">
        <v>73</v>
      </c>
    </row>
    <row r="47" spans="1:13" x14ac:dyDescent="0.25">
      <c r="A47" s="33"/>
      <c r="B47" s="33"/>
      <c r="C47" s="33"/>
      <c r="D47" s="33"/>
      <c r="E47" s="33"/>
      <c r="F47" s="33"/>
      <c r="G47" s="41"/>
      <c r="H47" s="41"/>
      <c r="I47" s="41"/>
      <c r="J47" s="33"/>
      <c r="K47" s="33"/>
      <c r="L47" s="33"/>
      <c r="M47" s="33"/>
    </row>
    <row r="48" spans="1:13" x14ac:dyDescent="0.25">
      <c r="A48" s="5" t="s">
        <v>108</v>
      </c>
      <c r="B48" s="13" t="s">
        <v>109</v>
      </c>
      <c r="C48" s="3">
        <f>D48-3</f>
        <v>45549</v>
      </c>
      <c r="D48" s="3">
        <v>45552</v>
      </c>
      <c r="E48" s="3">
        <v>45559</v>
      </c>
      <c r="F48" s="5">
        <v>45570</v>
      </c>
      <c r="G48" s="14">
        <f>F48+14</f>
        <v>45584</v>
      </c>
      <c r="H48" s="14">
        <f>F48+6</f>
        <v>45576</v>
      </c>
      <c r="I48" s="14">
        <f>F48+10</f>
        <v>45580</v>
      </c>
      <c r="J48" s="14">
        <f>F48+16</f>
        <v>45586</v>
      </c>
      <c r="K48" s="14">
        <f>F48+10</f>
        <v>45580</v>
      </c>
      <c r="L48" s="14">
        <f>F48+6</f>
        <v>45576</v>
      </c>
      <c r="M48" s="14">
        <f>F48+7</f>
        <v>45577</v>
      </c>
    </row>
    <row r="49" spans="1:13" x14ac:dyDescent="0.25">
      <c r="A49" s="5" t="s">
        <v>100</v>
      </c>
      <c r="B49" s="13" t="s">
        <v>110</v>
      </c>
      <c r="C49" s="3">
        <f>D49-3</f>
        <v>45555</v>
      </c>
      <c r="D49" s="3">
        <v>45558</v>
      </c>
      <c r="E49" s="3">
        <v>45563</v>
      </c>
      <c r="F49" s="5">
        <v>45576</v>
      </c>
      <c r="G49" s="14">
        <f>F49+14</f>
        <v>45590</v>
      </c>
      <c r="H49" s="14">
        <f>F49+6</f>
        <v>45582</v>
      </c>
      <c r="I49" s="14">
        <f>F49+10</f>
        <v>45586</v>
      </c>
      <c r="J49" s="14">
        <f>F49+16</f>
        <v>45592</v>
      </c>
      <c r="K49" s="14">
        <f>F49+10</f>
        <v>45586</v>
      </c>
      <c r="L49" s="14">
        <f>F49+6</f>
        <v>45582</v>
      </c>
      <c r="M49" s="14">
        <f>F49+7</f>
        <v>45583</v>
      </c>
    </row>
    <row r="50" spans="1:13" x14ac:dyDescent="0.25">
      <c r="A50" s="5" t="s">
        <v>99</v>
      </c>
      <c r="B50" s="13" t="s">
        <v>113</v>
      </c>
      <c r="C50" s="3">
        <f>D50-3</f>
        <v>45559</v>
      </c>
      <c r="D50" s="3">
        <v>45562</v>
      </c>
      <c r="E50" s="3">
        <v>45569</v>
      </c>
      <c r="F50" s="5">
        <v>45583</v>
      </c>
      <c r="G50" s="14">
        <f>F50+14</f>
        <v>45597</v>
      </c>
      <c r="H50" s="14">
        <f>F50+6</f>
        <v>45589</v>
      </c>
      <c r="I50" s="14">
        <f>F50+10</f>
        <v>45593</v>
      </c>
      <c r="J50" s="14">
        <f>F50+16</f>
        <v>45599</v>
      </c>
      <c r="K50" s="14">
        <f>F50+10</f>
        <v>45593</v>
      </c>
      <c r="L50" s="14">
        <f>F50+6</f>
        <v>45589</v>
      </c>
      <c r="M50" s="14">
        <f>F50+7</f>
        <v>45590</v>
      </c>
    </row>
    <row r="51" spans="1:13" x14ac:dyDescent="0.25">
      <c r="A51" s="5" t="s">
        <v>93</v>
      </c>
      <c r="B51" s="13" t="s">
        <v>114</v>
      </c>
      <c r="C51" s="3">
        <f>D51-3</f>
        <v>45569</v>
      </c>
      <c r="D51" s="3">
        <v>45572</v>
      </c>
      <c r="E51" s="3">
        <v>45577</v>
      </c>
      <c r="F51" s="5">
        <v>45590</v>
      </c>
      <c r="G51" s="14">
        <f>F51+14</f>
        <v>45604</v>
      </c>
      <c r="H51" s="14">
        <f>F51+6</f>
        <v>45596</v>
      </c>
      <c r="I51" s="14">
        <f>F51+10</f>
        <v>45600</v>
      </c>
      <c r="J51" s="14">
        <f>F51+16</f>
        <v>45606</v>
      </c>
      <c r="K51" s="14">
        <f>F51+10</f>
        <v>45600</v>
      </c>
      <c r="L51" s="14">
        <f>F51+6</f>
        <v>45596</v>
      </c>
      <c r="M51" s="14">
        <f>F51+7</f>
        <v>45597</v>
      </c>
    </row>
    <row r="52" spans="1:13" x14ac:dyDescent="0.25">
      <c r="A52" s="5" t="s">
        <v>97</v>
      </c>
      <c r="B52" s="13" t="s">
        <v>115</v>
      </c>
      <c r="C52" s="3">
        <f>D52-3</f>
        <v>45576</v>
      </c>
      <c r="D52" s="3">
        <v>45579</v>
      </c>
      <c r="E52" s="3">
        <v>45585</v>
      </c>
      <c r="F52" s="5">
        <v>45597</v>
      </c>
      <c r="G52" s="14">
        <f>F52+14</f>
        <v>45611</v>
      </c>
      <c r="H52" s="14">
        <f>F52+6</f>
        <v>45603</v>
      </c>
      <c r="I52" s="14">
        <f>F52+10</f>
        <v>45607</v>
      </c>
      <c r="J52" s="14">
        <f>F52+16</f>
        <v>45613</v>
      </c>
      <c r="K52" s="14">
        <f>F52+10</f>
        <v>45607</v>
      </c>
      <c r="L52" s="14">
        <f>F52+6</f>
        <v>45603</v>
      </c>
      <c r="M52" s="14">
        <f>F52+7</f>
        <v>45604</v>
      </c>
    </row>
  </sheetData>
  <mergeCells count="73">
    <mergeCell ref="J37:J38"/>
    <mergeCell ref="K37:K38"/>
    <mergeCell ref="L37:L38"/>
    <mergeCell ref="M46:M47"/>
    <mergeCell ref="J46:J47"/>
    <mergeCell ref="K46:K47"/>
    <mergeCell ref="L46:L47"/>
    <mergeCell ref="C37:C38"/>
    <mergeCell ref="D37:D38"/>
    <mergeCell ref="E37:E38"/>
    <mergeCell ref="H46:H47"/>
    <mergeCell ref="I46:I47"/>
    <mergeCell ref="D46:D47"/>
    <mergeCell ref="E46:E47"/>
    <mergeCell ref="F37:F38"/>
    <mergeCell ref="G37:G38"/>
    <mergeCell ref="H37:H38"/>
    <mergeCell ref="I37:I38"/>
    <mergeCell ref="A46:A47"/>
    <mergeCell ref="B46:B47"/>
    <mergeCell ref="C46:C47"/>
    <mergeCell ref="F46:F47"/>
    <mergeCell ref="G46:G47"/>
    <mergeCell ref="A37:A38"/>
    <mergeCell ref="B37:B38"/>
    <mergeCell ref="M19:M20"/>
    <mergeCell ref="G9:G10"/>
    <mergeCell ref="H9:H10"/>
    <mergeCell ref="I9:I10"/>
    <mergeCell ref="J9:J10"/>
    <mergeCell ref="K9:K10"/>
    <mergeCell ref="A19:A20"/>
    <mergeCell ref="B19:B20"/>
    <mergeCell ref="C19:C20"/>
    <mergeCell ref="D19:D20"/>
    <mergeCell ref="E19:E20"/>
    <mergeCell ref="A28:A29"/>
    <mergeCell ref="B28:B29"/>
    <mergeCell ref="C28:C29"/>
    <mergeCell ref="D28:D29"/>
    <mergeCell ref="E28:E29"/>
    <mergeCell ref="A17:C17"/>
    <mergeCell ref="E2:J2"/>
    <mergeCell ref="E3:J3"/>
    <mergeCell ref="I5:J5"/>
    <mergeCell ref="I6:J6"/>
    <mergeCell ref="E8:G8"/>
    <mergeCell ref="H8:J8"/>
    <mergeCell ref="I19:I20"/>
    <mergeCell ref="G28:G29"/>
    <mergeCell ref="H28:H29"/>
    <mergeCell ref="I28:I29"/>
    <mergeCell ref="J28:J29"/>
    <mergeCell ref="J19:J20"/>
    <mergeCell ref="N9:N10"/>
    <mergeCell ref="F28:F29"/>
    <mergeCell ref="F19:F20"/>
    <mergeCell ref="G19:G20"/>
    <mergeCell ref="H19:H20"/>
    <mergeCell ref="K28:K29"/>
    <mergeCell ref="L28:L29"/>
    <mergeCell ref="M28:M29"/>
    <mergeCell ref="K19:K20"/>
    <mergeCell ref="L19:L20"/>
    <mergeCell ref="K8:M8"/>
    <mergeCell ref="A9:A10"/>
    <mergeCell ref="B9:B10"/>
    <mergeCell ref="C9:C10"/>
    <mergeCell ref="D9:D10"/>
    <mergeCell ref="E9:E10"/>
    <mergeCell ref="F9:F10"/>
    <mergeCell ref="L9:L10"/>
    <mergeCell ref="M9:M10"/>
  </mergeCells>
  <hyperlinks>
    <hyperlink ref="I6" r:id="rId1" xr:uid="{F3198ABB-5C69-4448-BC0A-E4051B436531}"/>
    <hyperlink ref="I5" r:id="rId2" xr:uid="{DD1F045C-15AA-475E-B553-C91F335B5CB8}"/>
    <hyperlink ref="I7" r:id="rId3" xr:uid="{585C9D9A-1A33-4BBE-AD5D-C7350BFEE54B}"/>
  </hyperlinks>
  <pageMargins left="0.7" right="0.7" top="0.75" bottom="0.75" header="0.3" footer="0.3"/>
  <pageSetup paperSize="9" orientation="portrait" horizontalDpi="0" verticalDpi="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E6D0C-5C1E-4760-BD11-3925BC7ADC29}">
  <dimension ref="A1:M40"/>
  <sheetViews>
    <sheetView showGridLines="0" showRowColHeaders="0" workbookViewId="0"/>
  </sheetViews>
  <sheetFormatPr defaultRowHeight="15" x14ac:dyDescent="0.25"/>
  <cols>
    <col min="1" max="1" width="20.5703125" customWidth="1"/>
    <col min="2" max="14" width="9.42578125" customWidth="1"/>
  </cols>
  <sheetData>
    <row r="1" spans="1:13" x14ac:dyDescent="0.2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3" ht="23.25" x14ac:dyDescent="0.35">
      <c r="A2" s="15"/>
      <c r="B2" s="15"/>
      <c r="C2" s="15"/>
      <c r="D2" s="15"/>
      <c r="E2" s="31"/>
      <c r="F2" s="34" t="s">
        <v>0</v>
      </c>
      <c r="G2" s="34"/>
      <c r="H2" s="34"/>
      <c r="I2" s="34"/>
      <c r="J2" s="34"/>
      <c r="K2" s="34"/>
    </row>
    <row r="3" spans="1:13" x14ac:dyDescent="0.25">
      <c r="A3" s="15"/>
      <c r="B3" s="15"/>
      <c r="C3" s="15"/>
      <c r="D3" s="19"/>
      <c r="E3" s="32"/>
      <c r="F3" s="36" t="s">
        <v>86</v>
      </c>
      <c r="G3" s="36"/>
      <c r="H3" s="36"/>
      <c r="I3" s="36"/>
      <c r="J3" s="36"/>
      <c r="K3" s="36"/>
    </row>
    <row r="4" spans="1:13" ht="15" customHeight="1" x14ac:dyDescent="0.25">
      <c r="A4" s="15"/>
      <c r="B4" s="15"/>
      <c r="C4" s="15"/>
      <c r="D4" s="15"/>
      <c r="E4" s="15"/>
    </row>
    <row r="5" spans="1:13" x14ac:dyDescent="0.25">
      <c r="A5" s="15"/>
      <c r="B5" s="15"/>
      <c r="C5" s="15"/>
      <c r="D5" s="15"/>
      <c r="E5" s="15"/>
      <c r="H5" s="2" t="s">
        <v>2</v>
      </c>
      <c r="I5" s="2"/>
      <c r="J5" s="35" t="s">
        <v>3</v>
      </c>
      <c r="K5" s="35"/>
      <c r="L5" s="2"/>
      <c r="M5" s="2"/>
    </row>
    <row r="6" spans="1:13" x14ac:dyDescent="0.25">
      <c r="A6" s="15"/>
      <c r="B6" s="15"/>
      <c r="C6" s="15"/>
      <c r="D6" s="15"/>
      <c r="E6" s="15"/>
      <c r="H6" s="2" t="s">
        <v>4</v>
      </c>
      <c r="I6" s="2"/>
      <c r="J6" s="35" t="s">
        <v>5</v>
      </c>
      <c r="K6" s="35"/>
      <c r="L6" s="2" t="s">
        <v>6</v>
      </c>
      <c r="M6" s="2" t="s">
        <v>7</v>
      </c>
    </row>
    <row r="7" spans="1:13" ht="26.25" x14ac:dyDescent="0.4">
      <c r="A7" s="20"/>
      <c r="B7" s="21"/>
      <c r="C7" s="22"/>
      <c r="D7" s="22"/>
      <c r="E7" s="15"/>
      <c r="F7" s="7"/>
      <c r="G7" s="7"/>
      <c r="H7" s="2"/>
      <c r="I7" s="2"/>
      <c r="J7" s="23" t="s">
        <v>64</v>
      </c>
      <c r="K7" s="2"/>
      <c r="L7" s="2" t="s">
        <v>6</v>
      </c>
      <c r="M7" s="2" t="s">
        <v>65</v>
      </c>
    </row>
    <row r="9" spans="1:13" x14ac:dyDescent="0.25">
      <c r="A9" s="2" t="s">
        <v>85</v>
      </c>
    </row>
    <row r="10" spans="1:13" x14ac:dyDescent="0.25">
      <c r="A10" s="40" t="s">
        <v>18</v>
      </c>
      <c r="B10" s="40" t="s">
        <v>10</v>
      </c>
      <c r="C10" s="40" t="s">
        <v>11</v>
      </c>
      <c r="D10" s="40" t="s">
        <v>12</v>
      </c>
      <c r="E10" s="40" t="s">
        <v>13</v>
      </c>
      <c r="F10" s="40" t="s">
        <v>44</v>
      </c>
      <c r="G10" s="40" t="s">
        <v>45</v>
      </c>
      <c r="H10" s="40" t="s">
        <v>46</v>
      </c>
      <c r="I10" s="40" t="s">
        <v>47</v>
      </c>
      <c r="J10" s="40" t="s">
        <v>48</v>
      </c>
      <c r="K10" s="40" t="s">
        <v>49</v>
      </c>
      <c r="L10" s="40" t="s">
        <v>92</v>
      </c>
    </row>
    <row r="11" spans="1:13" x14ac:dyDescent="0.25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3" x14ac:dyDescent="0.25">
      <c r="A12" s="5" t="s">
        <v>105</v>
      </c>
      <c r="B12" s="13" t="s">
        <v>102</v>
      </c>
      <c r="C12" s="3">
        <f>D12-3</f>
        <v>45548</v>
      </c>
      <c r="D12" s="3">
        <v>45551</v>
      </c>
      <c r="E12" s="3">
        <v>45556</v>
      </c>
      <c r="F12" s="3">
        <v>45574</v>
      </c>
      <c r="G12" s="14">
        <f>F12+7</f>
        <v>45581</v>
      </c>
      <c r="H12" s="14">
        <f>F12+5</f>
        <v>45579</v>
      </c>
      <c r="I12" s="14">
        <f>F12+7</f>
        <v>45581</v>
      </c>
      <c r="J12" s="14">
        <f>F12+5</f>
        <v>45579</v>
      </c>
      <c r="K12" s="14">
        <f>F12+6</f>
        <v>45580</v>
      </c>
      <c r="L12" s="14">
        <f>F12+6</f>
        <v>45580</v>
      </c>
    </row>
    <row r="13" spans="1:13" x14ac:dyDescent="0.25">
      <c r="A13" s="5" t="s">
        <v>106</v>
      </c>
      <c r="B13" s="13" t="s">
        <v>107</v>
      </c>
      <c r="C13" s="3">
        <f>D13-3</f>
        <v>45562</v>
      </c>
      <c r="D13" s="3">
        <v>45565</v>
      </c>
      <c r="E13" s="3">
        <v>45570</v>
      </c>
      <c r="F13" s="3">
        <v>45586</v>
      </c>
      <c r="G13" s="14">
        <f>F13+7</f>
        <v>45593</v>
      </c>
      <c r="H13" s="14">
        <f>F13+5</f>
        <v>45591</v>
      </c>
      <c r="I13" s="14">
        <f>F13+7</f>
        <v>45593</v>
      </c>
      <c r="J13" s="14">
        <f>F13+5</f>
        <v>45591</v>
      </c>
      <c r="K13" s="14">
        <f>F13+6</f>
        <v>45592</v>
      </c>
      <c r="L13" s="14">
        <f>F13+6</f>
        <v>45592</v>
      </c>
    </row>
    <row r="14" spans="1:13" x14ac:dyDescent="0.25">
      <c r="A14" s="5" t="s">
        <v>116</v>
      </c>
      <c r="B14" s="13" t="s">
        <v>117</v>
      </c>
      <c r="C14" s="3">
        <f>D14-3</f>
        <v>45573</v>
      </c>
      <c r="D14" s="3">
        <v>45576</v>
      </c>
      <c r="E14" s="3">
        <v>45583</v>
      </c>
      <c r="F14" s="3">
        <v>45602</v>
      </c>
      <c r="G14" s="14">
        <f>F14+7</f>
        <v>45609</v>
      </c>
      <c r="H14" s="14">
        <f>F14+5</f>
        <v>45607</v>
      </c>
      <c r="I14" s="14">
        <f>F14+7</f>
        <v>45609</v>
      </c>
      <c r="J14" s="14">
        <f>F14+5</f>
        <v>45607</v>
      </c>
      <c r="K14" s="14">
        <f>F14+6</f>
        <v>45608</v>
      </c>
      <c r="L14" s="14">
        <f>F14+6</f>
        <v>45608</v>
      </c>
    </row>
    <row r="15" spans="1:13" x14ac:dyDescent="0.25">
      <c r="A15" s="5" t="s">
        <v>105</v>
      </c>
      <c r="B15" s="13" t="s">
        <v>111</v>
      </c>
      <c r="C15" s="3">
        <f>D15-3</f>
        <v>45590</v>
      </c>
      <c r="D15" s="3">
        <v>45593</v>
      </c>
      <c r="E15" s="3">
        <v>45598</v>
      </c>
      <c r="F15" s="3">
        <v>45616</v>
      </c>
      <c r="G15" s="14">
        <f>F15+7</f>
        <v>45623</v>
      </c>
      <c r="H15" s="14">
        <f>F15+5</f>
        <v>45621</v>
      </c>
      <c r="I15" s="14">
        <f>F15+7</f>
        <v>45623</v>
      </c>
      <c r="J15" s="14">
        <f>F15+5</f>
        <v>45621</v>
      </c>
      <c r="K15" s="14">
        <f>F15+6</f>
        <v>45622</v>
      </c>
      <c r="L15" s="14">
        <f>F15+6</f>
        <v>45622</v>
      </c>
    </row>
    <row r="16" spans="1:13" x14ac:dyDescent="0.25">
      <c r="A16" s="24" t="s">
        <v>16</v>
      </c>
      <c r="B16" s="30"/>
      <c r="C16" s="24"/>
      <c r="D16" s="24"/>
      <c r="E16" s="24"/>
      <c r="F16" s="25"/>
      <c r="G16" s="25"/>
      <c r="H16" s="25"/>
      <c r="I16" s="25"/>
      <c r="J16" s="25"/>
    </row>
    <row r="18" spans="1:12" x14ac:dyDescent="0.25">
      <c r="A18" s="2" t="s">
        <v>87</v>
      </c>
    </row>
    <row r="19" spans="1:12" x14ac:dyDescent="0.25">
      <c r="A19" s="40" t="s">
        <v>18</v>
      </c>
      <c r="B19" s="40" t="s">
        <v>10</v>
      </c>
      <c r="C19" s="40" t="s">
        <v>11</v>
      </c>
      <c r="D19" s="40" t="s">
        <v>12</v>
      </c>
      <c r="E19" s="40" t="s">
        <v>13</v>
      </c>
      <c r="F19" s="40" t="s">
        <v>44</v>
      </c>
      <c r="G19" s="40" t="s">
        <v>50</v>
      </c>
      <c r="H19" s="40" t="s">
        <v>51</v>
      </c>
      <c r="I19" s="40" t="s">
        <v>81</v>
      </c>
      <c r="J19" s="40" t="s">
        <v>52</v>
      </c>
      <c r="K19" s="40" t="s">
        <v>53</v>
      </c>
      <c r="L19" s="40" t="s">
        <v>54</v>
      </c>
    </row>
    <row r="20" spans="1:12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</row>
    <row r="21" spans="1:12" x14ac:dyDescent="0.25">
      <c r="A21" s="5" t="s">
        <v>105</v>
      </c>
      <c r="B21" s="13" t="s">
        <v>102</v>
      </c>
      <c r="C21" s="3">
        <f>D21-3</f>
        <v>45548</v>
      </c>
      <c r="D21" s="3">
        <v>45551</v>
      </c>
      <c r="E21" s="3">
        <v>45556</v>
      </c>
      <c r="F21" s="3">
        <v>45574</v>
      </c>
      <c r="G21" s="14">
        <f>F21+7</f>
        <v>45581</v>
      </c>
      <c r="H21" s="14">
        <f>F21+6</f>
        <v>45580</v>
      </c>
      <c r="I21" s="14">
        <f>F21+6</f>
        <v>45580</v>
      </c>
      <c r="J21" s="14">
        <f>F21+6</f>
        <v>45580</v>
      </c>
      <c r="K21" s="14">
        <f>F21+5</f>
        <v>45579</v>
      </c>
      <c r="L21" s="14">
        <f>F21+5</f>
        <v>45579</v>
      </c>
    </row>
    <row r="22" spans="1:12" x14ac:dyDescent="0.25">
      <c r="A22" s="5" t="s">
        <v>106</v>
      </c>
      <c r="B22" s="13" t="s">
        <v>107</v>
      </c>
      <c r="C22" s="3">
        <f>D22-3</f>
        <v>45562</v>
      </c>
      <c r="D22" s="3">
        <v>45565</v>
      </c>
      <c r="E22" s="3">
        <v>45570</v>
      </c>
      <c r="F22" s="3">
        <v>45586</v>
      </c>
      <c r="G22" s="14">
        <f>F22+7</f>
        <v>45593</v>
      </c>
      <c r="H22" s="14">
        <f>F22+6</f>
        <v>45592</v>
      </c>
      <c r="I22" s="14">
        <f>F22+6</f>
        <v>45592</v>
      </c>
      <c r="J22" s="14">
        <f>F22+6</f>
        <v>45592</v>
      </c>
      <c r="K22" s="14">
        <f>F22+5</f>
        <v>45591</v>
      </c>
      <c r="L22" s="14">
        <f>F22+5</f>
        <v>45591</v>
      </c>
    </row>
    <row r="23" spans="1:12" x14ac:dyDescent="0.25">
      <c r="A23" s="5" t="s">
        <v>116</v>
      </c>
      <c r="B23" s="13" t="s">
        <v>117</v>
      </c>
      <c r="C23" s="3">
        <f>D23-3</f>
        <v>45573</v>
      </c>
      <c r="D23" s="3">
        <v>45576</v>
      </c>
      <c r="E23" s="3">
        <v>45583</v>
      </c>
      <c r="F23" s="3">
        <v>45602</v>
      </c>
      <c r="G23" s="14">
        <f>F23+7</f>
        <v>45609</v>
      </c>
      <c r="H23" s="14">
        <f>F23+6</f>
        <v>45608</v>
      </c>
      <c r="I23" s="14">
        <f>F23+6</f>
        <v>45608</v>
      </c>
      <c r="J23" s="14">
        <f>F23+6</f>
        <v>45608</v>
      </c>
      <c r="K23" s="14">
        <f>F23+5</f>
        <v>45607</v>
      </c>
      <c r="L23" s="14">
        <f>F23+5</f>
        <v>45607</v>
      </c>
    </row>
    <row r="24" spans="1:12" x14ac:dyDescent="0.25">
      <c r="A24" s="5" t="s">
        <v>105</v>
      </c>
      <c r="B24" s="13" t="s">
        <v>111</v>
      </c>
      <c r="C24" s="3">
        <f>D24-3</f>
        <v>45590</v>
      </c>
      <c r="D24" s="3">
        <v>45593</v>
      </c>
      <c r="E24" s="3">
        <v>45598</v>
      </c>
      <c r="F24" s="3">
        <v>45616</v>
      </c>
      <c r="G24" s="14">
        <f>F24+7</f>
        <v>45623</v>
      </c>
      <c r="H24" s="14">
        <f>F24+6</f>
        <v>45622</v>
      </c>
      <c r="I24" s="14">
        <f>F24+6</f>
        <v>45622</v>
      </c>
      <c r="J24" s="14">
        <f>F24+6</f>
        <v>45622</v>
      </c>
      <c r="K24" s="14">
        <f>F24+5</f>
        <v>45621</v>
      </c>
      <c r="L24" s="14">
        <f>F24+5</f>
        <v>45621</v>
      </c>
    </row>
    <row r="26" spans="1:12" x14ac:dyDescent="0.25">
      <c r="A26" s="2" t="s">
        <v>88</v>
      </c>
    </row>
    <row r="27" spans="1:12" x14ac:dyDescent="0.25">
      <c r="A27" s="40" t="s">
        <v>18</v>
      </c>
      <c r="B27" s="40" t="s">
        <v>10</v>
      </c>
      <c r="C27" s="40" t="s">
        <v>11</v>
      </c>
      <c r="D27" s="40" t="s">
        <v>12</v>
      </c>
      <c r="E27" s="40" t="s">
        <v>13</v>
      </c>
      <c r="F27" s="40" t="s">
        <v>44</v>
      </c>
      <c r="G27" s="40" t="s">
        <v>55</v>
      </c>
      <c r="H27" s="40" t="s">
        <v>56</v>
      </c>
      <c r="I27" s="40" t="s">
        <v>57</v>
      </c>
      <c r="J27" s="40" t="s">
        <v>58</v>
      </c>
      <c r="K27" s="40" t="s">
        <v>90</v>
      </c>
      <c r="L27" s="40" t="s">
        <v>95</v>
      </c>
    </row>
    <row r="28" spans="1:12" x14ac:dyDescent="0.25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</row>
    <row r="29" spans="1:12" x14ac:dyDescent="0.25">
      <c r="A29" s="5" t="s">
        <v>105</v>
      </c>
      <c r="B29" s="13" t="s">
        <v>102</v>
      </c>
      <c r="C29" s="3">
        <f>D29-3</f>
        <v>45548</v>
      </c>
      <c r="D29" s="3">
        <v>45551</v>
      </c>
      <c r="E29" s="3">
        <v>45556</v>
      </c>
      <c r="F29" s="3">
        <v>45574</v>
      </c>
      <c r="G29" s="14">
        <f>F29+14</f>
        <v>45588</v>
      </c>
      <c r="H29" s="14">
        <f>F30+15</f>
        <v>45601</v>
      </c>
      <c r="I29" s="14">
        <f>F29+27</f>
        <v>45601</v>
      </c>
      <c r="J29" s="14">
        <f>F29+12</f>
        <v>45586</v>
      </c>
      <c r="K29" s="14">
        <f>F29+23</f>
        <v>45597</v>
      </c>
      <c r="L29" s="14">
        <f>F29+23</f>
        <v>45597</v>
      </c>
    </row>
    <row r="30" spans="1:12" x14ac:dyDescent="0.25">
      <c r="A30" s="5" t="s">
        <v>106</v>
      </c>
      <c r="B30" s="13" t="s">
        <v>107</v>
      </c>
      <c r="C30" s="3">
        <f>D30-3</f>
        <v>45562</v>
      </c>
      <c r="D30" s="3">
        <v>45565</v>
      </c>
      <c r="E30" s="3">
        <v>45570</v>
      </c>
      <c r="F30" s="3">
        <v>45586</v>
      </c>
      <c r="G30" s="14">
        <f>F30+14</f>
        <v>45600</v>
      </c>
      <c r="H30" s="14">
        <f>F31+15</f>
        <v>45617</v>
      </c>
      <c r="I30" s="14">
        <f>F30+27</f>
        <v>45613</v>
      </c>
      <c r="J30" s="14">
        <f>F30+12</f>
        <v>45598</v>
      </c>
      <c r="K30" s="14">
        <f>F30+23</f>
        <v>45609</v>
      </c>
      <c r="L30" s="14">
        <f>F30+23</f>
        <v>45609</v>
      </c>
    </row>
    <row r="31" spans="1:12" x14ac:dyDescent="0.25">
      <c r="A31" s="5" t="s">
        <v>116</v>
      </c>
      <c r="B31" s="13" t="s">
        <v>117</v>
      </c>
      <c r="C31" s="3">
        <f>D31-3</f>
        <v>45573</v>
      </c>
      <c r="D31" s="3">
        <v>45576</v>
      </c>
      <c r="E31" s="3">
        <v>45583</v>
      </c>
      <c r="F31" s="3">
        <v>45602</v>
      </c>
      <c r="G31" s="14">
        <f>F31+14</f>
        <v>45616</v>
      </c>
      <c r="H31" s="14">
        <f>F32+15</f>
        <v>45631</v>
      </c>
      <c r="I31" s="14">
        <f>F31+27</f>
        <v>45629</v>
      </c>
      <c r="J31" s="14">
        <f>F31+12</f>
        <v>45614</v>
      </c>
      <c r="K31" s="14">
        <f>F31+23</f>
        <v>45625</v>
      </c>
      <c r="L31" s="14">
        <f>F31+23</f>
        <v>45625</v>
      </c>
    </row>
    <row r="32" spans="1:12" x14ac:dyDescent="0.25">
      <c r="A32" s="5" t="s">
        <v>105</v>
      </c>
      <c r="B32" s="13" t="s">
        <v>111</v>
      </c>
      <c r="C32" s="3">
        <f>D32-3</f>
        <v>45590</v>
      </c>
      <c r="D32" s="3">
        <v>45593</v>
      </c>
      <c r="E32" s="3">
        <v>45598</v>
      </c>
      <c r="F32" s="3">
        <v>45616</v>
      </c>
      <c r="G32" s="14">
        <f>F32+14</f>
        <v>45630</v>
      </c>
      <c r="H32" s="14">
        <f>F33+15</f>
        <v>15</v>
      </c>
      <c r="I32" s="14">
        <f>F32+27</f>
        <v>45643</v>
      </c>
      <c r="J32" s="14">
        <f>F32+12</f>
        <v>45628</v>
      </c>
      <c r="K32" s="14">
        <f>F32+23</f>
        <v>45639</v>
      </c>
      <c r="L32" s="14">
        <f>F32+23</f>
        <v>45639</v>
      </c>
    </row>
    <row r="34" spans="1:11" x14ac:dyDescent="0.25">
      <c r="A34" s="2" t="s">
        <v>89</v>
      </c>
    </row>
    <row r="35" spans="1:11" x14ac:dyDescent="0.25">
      <c r="A35" s="40" t="s">
        <v>18</v>
      </c>
      <c r="B35" s="40" t="s">
        <v>10</v>
      </c>
      <c r="C35" s="40" t="s">
        <v>11</v>
      </c>
      <c r="D35" s="40" t="s">
        <v>12</v>
      </c>
      <c r="E35" s="40" t="s">
        <v>13</v>
      </c>
      <c r="F35" s="40" t="s">
        <v>44</v>
      </c>
      <c r="G35" s="40" t="s">
        <v>59</v>
      </c>
      <c r="H35" s="40" t="s">
        <v>60</v>
      </c>
      <c r="I35" s="40" t="s">
        <v>61</v>
      </c>
      <c r="J35" s="40" t="s">
        <v>62</v>
      </c>
      <c r="K35" s="40" t="s">
        <v>63</v>
      </c>
    </row>
    <row r="36" spans="1:11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  <c r="K36" s="41"/>
    </row>
    <row r="37" spans="1:11" x14ac:dyDescent="0.25">
      <c r="A37" s="5" t="s">
        <v>105</v>
      </c>
      <c r="B37" s="13" t="s">
        <v>102</v>
      </c>
      <c r="C37" s="3">
        <f>D37-3</f>
        <v>45548</v>
      </c>
      <c r="D37" s="3">
        <v>45551</v>
      </c>
      <c r="E37" s="3">
        <v>45556</v>
      </c>
      <c r="F37" s="3">
        <v>45574</v>
      </c>
      <c r="G37" s="14">
        <f>F37+48</f>
        <v>45622</v>
      </c>
      <c r="H37" s="14">
        <f>F37+40</f>
        <v>45614</v>
      </c>
      <c r="I37" s="14">
        <f>F37+37</f>
        <v>45611</v>
      </c>
      <c r="J37" s="14">
        <f>F37+28</f>
        <v>45602</v>
      </c>
      <c r="K37" s="14">
        <f>F37+28</f>
        <v>45602</v>
      </c>
    </row>
    <row r="38" spans="1:11" x14ac:dyDescent="0.25">
      <c r="A38" s="5" t="s">
        <v>106</v>
      </c>
      <c r="B38" s="13" t="s">
        <v>107</v>
      </c>
      <c r="C38" s="3">
        <f>D38-3</f>
        <v>45562</v>
      </c>
      <c r="D38" s="3">
        <v>45565</v>
      </c>
      <c r="E38" s="3">
        <v>45570</v>
      </c>
      <c r="F38" s="3">
        <v>45586</v>
      </c>
      <c r="G38" s="14">
        <f>F38+48</f>
        <v>45634</v>
      </c>
      <c r="H38" s="14">
        <f>F38+40</f>
        <v>45626</v>
      </c>
      <c r="I38" s="14">
        <f>F38+37</f>
        <v>45623</v>
      </c>
      <c r="J38" s="14">
        <f>F38+28</f>
        <v>45614</v>
      </c>
      <c r="K38" s="14">
        <f>F38+28</f>
        <v>45614</v>
      </c>
    </row>
    <row r="39" spans="1:11" x14ac:dyDescent="0.25">
      <c r="A39" s="5" t="s">
        <v>116</v>
      </c>
      <c r="B39" s="13" t="s">
        <v>117</v>
      </c>
      <c r="C39" s="3">
        <f>D39-3</f>
        <v>45573</v>
      </c>
      <c r="D39" s="3">
        <v>45576</v>
      </c>
      <c r="E39" s="3">
        <v>45583</v>
      </c>
      <c r="F39" s="3">
        <v>45602</v>
      </c>
      <c r="G39" s="14">
        <f>F39+48</f>
        <v>45650</v>
      </c>
      <c r="H39" s="14">
        <f>F39+40</f>
        <v>45642</v>
      </c>
      <c r="I39" s="14">
        <f>F39+37</f>
        <v>45639</v>
      </c>
      <c r="J39" s="14">
        <f>F39+28</f>
        <v>45630</v>
      </c>
      <c r="K39" s="14">
        <f>F39+28</f>
        <v>45630</v>
      </c>
    </row>
    <row r="40" spans="1:11" x14ac:dyDescent="0.25">
      <c r="A40" s="5" t="s">
        <v>105</v>
      </c>
      <c r="B40" s="13" t="s">
        <v>111</v>
      </c>
      <c r="C40" s="3">
        <f>D40-3</f>
        <v>45590</v>
      </c>
      <c r="D40" s="3">
        <v>45593</v>
      </c>
      <c r="E40" s="3">
        <v>45598</v>
      </c>
      <c r="F40" s="3">
        <v>45616</v>
      </c>
      <c r="G40" s="14">
        <f>F40+48</f>
        <v>45664</v>
      </c>
      <c r="H40" s="14">
        <f>F40+40</f>
        <v>45656</v>
      </c>
      <c r="I40" s="14">
        <f>F40+37</f>
        <v>45653</v>
      </c>
      <c r="J40" s="14">
        <f>F40+28</f>
        <v>45644</v>
      </c>
      <c r="K40" s="14">
        <f>F40+28</f>
        <v>45644</v>
      </c>
    </row>
  </sheetData>
  <mergeCells count="51">
    <mergeCell ref="A27:A28"/>
    <mergeCell ref="B27:B28"/>
    <mergeCell ref="B19:B20"/>
    <mergeCell ref="C19:C20"/>
    <mergeCell ref="D19:D20"/>
    <mergeCell ref="C27:C28"/>
    <mergeCell ref="D27:D28"/>
    <mergeCell ref="E19:E20"/>
    <mergeCell ref="F10:F11"/>
    <mergeCell ref="A10:A11"/>
    <mergeCell ref="B10:B11"/>
    <mergeCell ref="C10:C11"/>
    <mergeCell ref="D10:D11"/>
    <mergeCell ref="E10:E11"/>
    <mergeCell ref="A19:A20"/>
    <mergeCell ref="F19:F20"/>
    <mergeCell ref="L10:L11"/>
    <mergeCell ref="K27:K28"/>
    <mergeCell ref="K10:K11"/>
    <mergeCell ref="L19:L20"/>
    <mergeCell ref="J19:J20"/>
    <mergeCell ref="K19:K20"/>
    <mergeCell ref="L27:L28"/>
    <mergeCell ref="A35:A36"/>
    <mergeCell ref="B35:B36"/>
    <mergeCell ref="C35:C36"/>
    <mergeCell ref="D35:D36"/>
    <mergeCell ref="E35:E36"/>
    <mergeCell ref="F2:K2"/>
    <mergeCell ref="F3:K3"/>
    <mergeCell ref="J5:K5"/>
    <mergeCell ref="J6:K6"/>
    <mergeCell ref="J10:J11"/>
    <mergeCell ref="G10:G11"/>
    <mergeCell ref="H10:H11"/>
    <mergeCell ref="I10:I11"/>
    <mergeCell ref="E27:E28"/>
    <mergeCell ref="F27:F28"/>
    <mergeCell ref="G27:G28"/>
    <mergeCell ref="H27:H28"/>
    <mergeCell ref="F35:F36"/>
    <mergeCell ref="G35:G36"/>
    <mergeCell ref="H35:H36"/>
    <mergeCell ref="G19:G20"/>
    <mergeCell ref="H19:H20"/>
    <mergeCell ref="I19:I20"/>
    <mergeCell ref="J35:J36"/>
    <mergeCell ref="K35:K36"/>
    <mergeCell ref="I27:I28"/>
    <mergeCell ref="J27:J28"/>
    <mergeCell ref="I35:I36"/>
  </mergeCells>
  <hyperlinks>
    <hyperlink ref="J6" r:id="rId1" xr:uid="{C3F1E2E0-9EDF-45C6-AAD0-D1FAA2106992}"/>
    <hyperlink ref="J5" r:id="rId2" xr:uid="{F6639F47-EEE6-4FA5-B45C-31972FA434F1}"/>
    <hyperlink ref="J7" r:id="rId3" xr:uid="{2F15BC1F-2157-4265-AF6E-39BA90231829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New Zealand</vt:lpstr>
      <vt:lpstr>Singapore V's</vt:lpstr>
      <vt:lpstr>Busan V's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Rod O'Brien</cp:lastModifiedBy>
  <cp:lastPrinted>2024-04-18T22:32:53Z</cp:lastPrinted>
  <dcterms:created xsi:type="dcterms:W3CDTF">2015-06-05T18:17:20Z</dcterms:created>
  <dcterms:modified xsi:type="dcterms:W3CDTF">2024-09-12T04:16:55Z</dcterms:modified>
</cp:coreProperties>
</file>