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Y:\Schedules\LCL\"/>
    </mc:Choice>
  </mc:AlternateContent>
  <xr:revisionPtr revIDLastSave="0" documentId="13_ncr:1_{13BA5888-378B-495A-9CD3-2F5D41C7B094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New Zealand" sheetId="1" r:id="rId1"/>
    <sheet name="Singapor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" i="2" l="1"/>
  <c r="H46" i="2"/>
  <c r="I46" i="2"/>
  <c r="J46" i="2"/>
  <c r="K46" i="2"/>
  <c r="L46" i="2"/>
  <c r="M46" i="2"/>
  <c r="G22" i="2"/>
  <c r="H22" i="2"/>
  <c r="I22" i="2"/>
  <c r="J22" i="2"/>
  <c r="K22" i="2"/>
  <c r="L22" i="2"/>
  <c r="M22" i="2"/>
  <c r="G30" i="2"/>
  <c r="H30" i="2"/>
  <c r="I30" i="2"/>
  <c r="J30" i="2"/>
  <c r="K30" i="2"/>
  <c r="L30" i="2"/>
  <c r="M30" i="2"/>
  <c r="G38" i="2"/>
  <c r="J38" i="2" s="1"/>
  <c r="H38" i="2"/>
  <c r="I38" i="2"/>
  <c r="K38" i="2"/>
  <c r="L38" i="2"/>
  <c r="G54" i="2"/>
  <c r="H54" i="2"/>
  <c r="I54" i="2"/>
  <c r="J54" i="2"/>
  <c r="K54" i="2"/>
  <c r="L54" i="2"/>
  <c r="G63" i="2"/>
  <c r="H63" i="2"/>
  <c r="I63" i="2"/>
  <c r="J63" i="2"/>
  <c r="K63" i="2"/>
  <c r="L63" i="2"/>
  <c r="M63" i="2"/>
  <c r="G71" i="2"/>
  <c r="H71" i="2"/>
  <c r="I71" i="2"/>
  <c r="J71" i="2"/>
  <c r="K71" i="2"/>
  <c r="G79" i="2"/>
  <c r="H79" i="2"/>
  <c r="I79" i="2"/>
  <c r="J79" i="2"/>
  <c r="K79" i="2"/>
  <c r="L79" i="2"/>
  <c r="G12" i="2"/>
  <c r="H12" i="2"/>
  <c r="I12" i="2"/>
  <c r="J12" i="2"/>
  <c r="K12" i="2"/>
  <c r="L12" i="2"/>
  <c r="M12" i="2"/>
  <c r="N12" i="2"/>
  <c r="G13" i="2"/>
  <c r="H13" i="2"/>
  <c r="I13" i="2"/>
  <c r="J13" i="2"/>
  <c r="K13" i="2"/>
  <c r="L13" i="2"/>
  <c r="M13" i="2"/>
  <c r="N13" i="2"/>
  <c r="G11" i="2"/>
  <c r="G12" i="1"/>
  <c r="G13" i="1"/>
  <c r="G14" i="1"/>
  <c r="G15" i="1"/>
  <c r="N11" i="2"/>
  <c r="M11" i="2"/>
  <c r="L11" i="2"/>
  <c r="K11" i="2"/>
  <c r="J11" i="2"/>
  <c r="I11" i="2"/>
  <c r="H11" i="2"/>
  <c r="N14" i="2" l="1"/>
  <c r="M14" i="2"/>
  <c r="L14" i="2"/>
  <c r="K14" i="2"/>
  <c r="J14" i="2"/>
  <c r="I14" i="2"/>
  <c r="H14" i="2"/>
  <c r="G14" i="2"/>
  <c r="G52" i="2" l="1"/>
  <c r="H52" i="2"/>
  <c r="I52" i="2"/>
  <c r="J52" i="2"/>
  <c r="K52" i="2"/>
  <c r="L52" i="2"/>
  <c r="G53" i="2"/>
  <c r="H53" i="2"/>
  <c r="I53" i="2"/>
  <c r="J53" i="2"/>
  <c r="K53" i="2"/>
  <c r="L53" i="2"/>
  <c r="G55" i="2"/>
  <c r="H55" i="2"/>
  <c r="I55" i="2"/>
  <c r="J55" i="2"/>
  <c r="K55" i="2"/>
  <c r="L55" i="2"/>
  <c r="G61" i="2"/>
  <c r="H61" i="2"/>
  <c r="I61" i="2"/>
  <c r="J61" i="2"/>
  <c r="K61" i="2"/>
  <c r="L61" i="2"/>
  <c r="M61" i="2"/>
  <c r="G62" i="2"/>
  <c r="H62" i="2"/>
  <c r="I62" i="2"/>
  <c r="J62" i="2"/>
  <c r="K62" i="2"/>
  <c r="L62" i="2"/>
  <c r="M62" i="2"/>
  <c r="G64" i="2"/>
  <c r="H64" i="2"/>
  <c r="I64" i="2"/>
  <c r="J64" i="2"/>
  <c r="K64" i="2"/>
  <c r="L64" i="2"/>
  <c r="M64" i="2"/>
  <c r="G69" i="2"/>
  <c r="H69" i="2"/>
  <c r="I69" i="2"/>
  <c r="J69" i="2"/>
  <c r="K69" i="2"/>
  <c r="G70" i="2"/>
  <c r="H70" i="2"/>
  <c r="I70" i="2"/>
  <c r="J70" i="2"/>
  <c r="K70" i="2"/>
  <c r="G72" i="2"/>
  <c r="H72" i="2"/>
  <c r="I72" i="2"/>
  <c r="J72" i="2"/>
  <c r="K72" i="2"/>
  <c r="G77" i="2"/>
  <c r="H77" i="2"/>
  <c r="I77" i="2"/>
  <c r="J77" i="2"/>
  <c r="K77" i="2"/>
  <c r="L77" i="2"/>
  <c r="G78" i="2"/>
  <c r="H78" i="2"/>
  <c r="I78" i="2"/>
  <c r="J78" i="2"/>
  <c r="K78" i="2"/>
  <c r="L78" i="2"/>
  <c r="G80" i="2"/>
  <c r="H80" i="2"/>
  <c r="I80" i="2"/>
  <c r="J80" i="2"/>
  <c r="K80" i="2"/>
  <c r="L80" i="2"/>
  <c r="M23" i="2"/>
  <c r="M21" i="2"/>
  <c r="M20" i="2"/>
  <c r="L23" i="2" l="1"/>
  <c r="L21" i="2"/>
  <c r="L20" i="2"/>
  <c r="M47" i="2"/>
  <c r="L47" i="2"/>
  <c r="K47" i="2"/>
  <c r="J47" i="2"/>
  <c r="M45" i="2"/>
  <c r="L45" i="2"/>
  <c r="K45" i="2"/>
  <c r="J45" i="2"/>
  <c r="L44" i="2"/>
  <c r="M44" i="2"/>
  <c r="K44" i="2"/>
  <c r="J44" i="2"/>
  <c r="I47" i="2"/>
  <c r="I45" i="2"/>
  <c r="I44" i="2"/>
  <c r="H47" i="2"/>
  <c r="H45" i="2"/>
  <c r="H44" i="2"/>
  <c r="G47" i="2"/>
  <c r="G45" i="2"/>
  <c r="G44" i="2"/>
  <c r="K23" i="2" l="1"/>
  <c r="J23" i="2"/>
  <c r="I23" i="2"/>
  <c r="H23" i="2"/>
  <c r="G23" i="2"/>
  <c r="K21" i="2"/>
  <c r="J21" i="2"/>
  <c r="I21" i="2"/>
  <c r="H21" i="2"/>
  <c r="G21" i="2"/>
  <c r="K20" i="2"/>
  <c r="J20" i="2"/>
  <c r="I20" i="2"/>
  <c r="H20" i="2"/>
  <c r="G20" i="2"/>
  <c r="I39" i="2" l="1"/>
  <c r="L39" i="2" s="1"/>
  <c r="H39" i="2"/>
  <c r="K39" i="2" s="1"/>
  <c r="G39" i="2"/>
  <c r="J39" i="2" s="1"/>
  <c r="I37" i="2"/>
  <c r="L37" i="2" s="1"/>
  <c r="H37" i="2"/>
  <c r="K37" i="2" s="1"/>
  <c r="G37" i="2"/>
  <c r="J37" i="2" s="1"/>
  <c r="I36" i="2"/>
  <c r="L36" i="2" s="1"/>
  <c r="H36" i="2"/>
  <c r="K36" i="2" s="1"/>
  <c r="G36" i="2"/>
  <c r="J36" i="2" s="1"/>
  <c r="M31" i="2"/>
  <c r="L31" i="2"/>
  <c r="K31" i="2"/>
  <c r="J31" i="2"/>
  <c r="I31" i="2"/>
  <c r="H31" i="2"/>
  <c r="G31" i="2"/>
  <c r="M29" i="2"/>
  <c r="L29" i="2"/>
  <c r="K29" i="2"/>
  <c r="J29" i="2"/>
  <c r="I29" i="2"/>
  <c r="H29" i="2"/>
  <c r="G29" i="2"/>
  <c r="M28" i="2"/>
  <c r="L28" i="2"/>
  <c r="K28" i="2"/>
  <c r="J28" i="2"/>
  <c r="I28" i="2"/>
  <c r="H28" i="2"/>
  <c r="G28" i="2"/>
  <c r="E18" i="2"/>
  <c r="D18" i="2"/>
  <c r="C18" i="2"/>
  <c r="B18" i="2"/>
  <c r="A18" i="2"/>
</calcChain>
</file>

<file path=xl/sharedStrings.xml><?xml version="1.0" encoding="utf-8"?>
<sst xmlns="http://schemas.openxmlformats.org/spreadsheetml/2006/main" count="235" uniqueCount="103">
  <si>
    <t>NEW ZEALAND</t>
  </si>
  <si>
    <t>Schedules available at:</t>
  </si>
  <si>
    <t>www.eifc.com.au</t>
  </si>
  <si>
    <t>Export Bookings:</t>
  </si>
  <si>
    <t>exports@eifc.com.au</t>
  </si>
  <si>
    <t>Phone:</t>
  </si>
  <si>
    <t>NEW ZEALAND (NORTH ISLAND)</t>
  </si>
  <si>
    <t>Vessel</t>
  </si>
  <si>
    <t>Voy #</t>
  </si>
  <si>
    <t>Haz Doc Cut off 10am</t>
  </si>
  <si>
    <t>Cut Off 3:00PM</t>
  </si>
  <si>
    <t>Vessel ETD</t>
  </si>
  <si>
    <t>Auckland</t>
  </si>
  <si>
    <t>Wellington</t>
  </si>
  <si>
    <t xml:space="preserve"> </t>
  </si>
  <si>
    <t>NEW ZEALAND (SOUTH ISLAND)</t>
  </si>
  <si>
    <t xml:space="preserve">Vessel </t>
  </si>
  <si>
    <t>Lyttelton</t>
  </si>
  <si>
    <t>Singapore &amp; S.E. Asia</t>
  </si>
  <si>
    <t xml:space="preserve">Singapore </t>
  </si>
  <si>
    <t>Bangkok</t>
  </si>
  <si>
    <t>Laem Chabang</t>
  </si>
  <si>
    <t>Pasir Gudang</t>
  </si>
  <si>
    <t>Penang</t>
  </si>
  <si>
    <t>Port Kelang</t>
  </si>
  <si>
    <t>Jakarta</t>
  </si>
  <si>
    <t>Semarang</t>
  </si>
  <si>
    <t>Surabaya</t>
  </si>
  <si>
    <t>Manila</t>
  </si>
  <si>
    <t>Cebu</t>
  </si>
  <si>
    <t>Haiphong</t>
  </si>
  <si>
    <t>Hanoi</t>
  </si>
  <si>
    <t>Ho Chi Minh</t>
  </si>
  <si>
    <t>Rotterdam</t>
  </si>
  <si>
    <t>Felixstowe</t>
  </si>
  <si>
    <t>Hamburg</t>
  </si>
  <si>
    <t>Dublin</t>
  </si>
  <si>
    <t>Barcelona</t>
  </si>
  <si>
    <t>Le Havre</t>
  </si>
  <si>
    <t>Durban</t>
  </si>
  <si>
    <t>Capetown</t>
  </si>
  <si>
    <t>Johanesburg</t>
  </si>
  <si>
    <t>Busan</t>
  </si>
  <si>
    <t>Inchon</t>
  </si>
  <si>
    <t>Kobe</t>
  </si>
  <si>
    <t>Nagoya</t>
  </si>
  <si>
    <t>Osaka</t>
  </si>
  <si>
    <t>Tokyo</t>
  </si>
  <si>
    <t>Hong Kong</t>
  </si>
  <si>
    <t>Shanghai</t>
  </si>
  <si>
    <t>Kaohsiung</t>
  </si>
  <si>
    <t>Keelung</t>
  </si>
  <si>
    <t>Taichung</t>
  </si>
  <si>
    <t>Los Angeles</t>
  </si>
  <si>
    <t>Oakland</t>
  </si>
  <si>
    <t>New York</t>
  </si>
  <si>
    <t>Vancouver</t>
  </si>
  <si>
    <t>Buenos Aires</t>
  </si>
  <si>
    <t>Santos</t>
  </si>
  <si>
    <t>Valparaiso</t>
  </si>
  <si>
    <t>Callao</t>
  </si>
  <si>
    <t>CFZ</t>
  </si>
  <si>
    <t>Southampton</t>
  </si>
  <si>
    <t>Europe (via Singapore)</t>
  </si>
  <si>
    <t>Calcutta</t>
  </si>
  <si>
    <t>Mumbai</t>
  </si>
  <si>
    <t>New Delhi</t>
  </si>
  <si>
    <t>Nhava Sheva</t>
  </si>
  <si>
    <t>Colombo</t>
  </si>
  <si>
    <t>Chennai</t>
  </si>
  <si>
    <t>Bangalore</t>
  </si>
  <si>
    <t>Sub Continent (via Singapore)</t>
  </si>
  <si>
    <t>Dubai</t>
  </si>
  <si>
    <t>Jebel Ali</t>
  </si>
  <si>
    <t>Africa &amp; Middle East (via Singapore)</t>
  </si>
  <si>
    <t>Hamad</t>
  </si>
  <si>
    <t>Phillipines, Vietnam &amp; Hong Kong (via Singapore)</t>
  </si>
  <si>
    <t>Ningbo</t>
  </si>
  <si>
    <t>Phnom Penh</t>
  </si>
  <si>
    <t>Note</t>
  </si>
  <si>
    <t>Korea &amp; Japan (via Singapore)</t>
  </si>
  <si>
    <t>Far East Asia (via Singapore)</t>
  </si>
  <si>
    <t>U.S.A. &amp; Canada (via Singapore)</t>
  </si>
  <si>
    <t>Central &amp; South America (via Singapore)</t>
  </si>
  <si>
    <t>S.E. Asia - F.E. Asia - Sub Continent - Africa - Middle East - Europe - Americas</t>
  </si>
  <si>
    <t xml:space="preserve">ADELAIDE EXPORT LCL SCHEDULE </t>
  </si>
  <si>
    <t>(07) 3569 0767</t>
  </si>
  <si>
    <t xml:space="preserve">Please enquire for options </t>
  </si>
  <si>
    <t xml:space="preserve">RIO GRANDE </t>
  </si>
  <si>
    <t>COSCO ISTANBUL</t>
  </si>
  <si>
    <t>076N</t>
  </si>
  <si>
    <t>COSCO GENOA</t>
  </si>
  <si>
    <t>085N</t>
  </si>
  <si>
    <t>KOTA LAMBAI</t>
  </si>
  <si>
    <t>171N</t>
  </si>
  <si>
    <t>Brad@eifc.com.au</t>
  </si>
  <si>
    <t>027N</t>
  </si>
  <si>
    <t>OOCL CHICAGO</t>
  </si>
  <si>
    <t>105N</t>
  </si>
  <si>
    <t>OOCL PANAMA</t>
  </si>
  <si>
    <t>319N</t>
  </si>
  <si>
    <t>088N</t>
  </si>
  <si>
    <t>086N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</si>
</sst>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8.8000000000000007"/>
      <color rgb="FF0B8DBF"/>
      <name val="Arial"/>
      <family val="2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8.8000000000000007"/>
      <color rgb="FF0B8DBF"/>
      <name val="Arial"/>
      <family val="2"/>
    </font>
    <font>
      <b/>
      <u/>
      <sz val="9"/>
      <color theme="10"/>
      <name val="Calibri"/>
      <family val="2"/>
      <scheme val="minor"/>
    </font>
    <font>
      <b/>
      <sz val="16"/>
      <color rgb="FF4D822B"/>
      <name val="Calibri"/>
      <family val="2"/>
      <scheme val="minor"/>
    </font>
    <font>
      <sz val="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5" fillId="0" borderId="0" xfId="0" applyFont="1"/>
    <xf numFmtId="16" fontId="10" fillId="0" borderId="1" xfId="0" applyNumberFormat="1" applyFont="1" applyBorder="1" applyAlignment="1">
      <alignment horizontal="center" vertical="center"/>
    </xf>
    <xf numFmtId="16" fontId="5" fillId="2" borderId="0" xfId="0" applyNumberFormat="1" applyFont="1" applyFill="1" applyAlignment="1">
      <alignment horizontal="center" vertical="center"/>
    </xf>
    <xf numFmtId="0" fontId="0" fillId="2" borderId="0" xfId="0" applyFill="1"/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1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/>
    </xf>
    <xf numFmtId="16" fontId="12" fillId="0" borderId="1" xfId="0" applyNumberFormat="1" applyFont="1" applyBorder="1" applyAlignment="1">
      <alignment horizontal="center" vertical="center"/>
    </xf>
    <xf numFmtId="0" fontId="13" fillId="0" borderId="0" xfId="0" applyFont="1"/>
    <xf numFmtId="0" fontId="13" fillId="2" borderId="0" xfId="0" applyFont="1" applyFill="1"/>
    <xf numFmtId="0" fontId="5" fillId="2" borderId="0" xfId="0" applyFont="1" applyFill="1" applyAlignment="1">
      <alignment vertical="center" wrapText="1"/>
    </xf>
    <xf numFmtId="0" fontId="1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" fontId="10" fillId="2" borderId="0" xfId="0" applyNumberFormat="1" applyFont="1" applyFill="1" applyAlignment="1">
      <alignment horizontal="center" vertical="center"/>
    </xf>
    <xf numFmtId="16" fontId="10" fillId="0" borderId="0" xfId="0" applyNumberFormat="1" applyFont="1" applyAlignment="1">
      <alignment horizontal="center" vertical="center"/>
    </xf>
    <xf numFmtId="0" fontId="16" fillId="0" borderId="0" xfId="0" applyFont="1"/>
    <xf numFmtId="0" fontId="10" fillId="0" borderId="0" xfId="0" applyFont="1" applyAlignment="1">
      <alignment horizontal="center" vertical="center"/>
    </xf>
    <xf numFmtId="16" fontId="12" fillId="2" borderId="0" xfId="0" applyNumberFormat="1" applyFont="1" applyFill="1" applyAlignment="1">
      <alignment horizontal="center" vertical="center"/>
    </xf>
    <xf numFmtId="0" fontId="1" fillId="0" borderId="0" xfId="1" applyBorder="1"/>
    <xf numFmtId="16" fontId="10" fillId="0" borderId="3" xfId="0" applyNumberFormat="1" applyFont="1" applyBorder="1" applyAlignment="1">
      <alignment horizontal="center" vertical="center"/>
    </xf>
    <xf numFmtId="16" fontId="10" fillId="0" borderId="4" xfId="0" applyNumberFormat="1" applyFont="1" applyBorder="1" applyAlignment="1">
      <alignment horizontal="center" vertical="center"/>
    </xf>
    <xf numFmtId="16" fontId="10" fillId="2" borderId="3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" fontId="12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0" fillId="0" borderId="9" xfId="0" applyBorder="1"/>
    <xf numFmtId="0" fontId="0" fillId="0" borderId="7" xfId="0" applyBorder="1"/>
    <xf numFmtId="0" fontId="10" fillId="2" borderId="0" xfId="0" applyFont="1" applyFill="1" applyAlignment="1">
      <alignment horizontal="center" vertical="center"/>
    </xf>
    <xf numFmtId="16" fontId="10" fillId="0" borderId="6" xfId="0" applyNumberFormat="1" applyFont="1" applyBorder="1" applyAlignment="1">
      <alignment horizontal="center" vertical="center"/>
    </xf>
    <xf numFmtId="16" fontId="12" fillId="2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" fontId="12" fillId="0" borderId="4" xfId="0" applyNumberFormat="1" applyFont="1" applyBorder="1" applyAlignment="1">
      <alignment horizontal="center" vertical="center"/>
    </xf>
    <xf numFmtId="16" fontId="17" fillId="0" borderId="1" xfId="0" applyNumberFormat="1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 readingOrder="1"/>
    </xf>
    <xf numFmtId="16" fontId="9" fillId="2" borderId="1" xfId="0" applyNumberFormat="1" applyFont="1" applyFill="1" applyBorder="1" applyAlignment="1">
      <alignment horizontal="center" vertical="center" wrapText="1" readingOrder="1"/>
    </xf>
    <xf numFmtId="0" fontId="9" fillId="3" borderId="1" xfId="0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/>
    </xf>
    <xf numFmtId="0" fontId="15" fillId="0" borderId="0" xfId="1" applyFont="1" applyBorder="1" applyAlignment="1">
      <alignment horizontal="left"/>
    </xf>
    <xf numFmtId="0" fontId="4" fillId="0" borderId="0" xfId="0" applyFont="1" applyAlignment="1">
      <alignment horizontal="center"/>
    </xf>
    <xf numFmtId="0" fontId="9" fillId="3" borderId="3" xfId="0" applyFont="1" applyFill="1" applyBorder="1" applyAlignment="1">
      <alignment horizontal="center" vertical="center" wrapText="1" readingOrder="1"/>
    </xf>
    <xf numFmtId="0" fontId="9" fillId="3" borderId="2" xfId="0" applyFont="1" applyFill="1" applyBorder="1" applyAlignment="1">
      <alignment horizontal="center" vertical="center" wrapText="1" readingOrder="1"/>
    </xf>
    <xf numFmtId="0" fontId="9" fillId="3" borderId="6" xfId="0" applyFont="1" applyFill="1" applyBorder="1" applyAlignment="1">
      <alignment horizontal="center" vertical="center" wrapText="1" readingOrder="1"/>
    </xf>
    <xf numFmtId="0" fontId="9" fillId="3" borderId="4" xfId="0" applyFont="1" applyFill="1" applyBorder="1" applyAlignment="1">
      <alignment horizontal="center" vertical="center" wrapText="1" readingOrder="1"/>
    </xf>
    <xf numFmtId="0" fontId="9" fillId="3" borderId="5" xfId="0" applyFont="1" applyFill="1" applyBorder="1" applyAlignment="1">
      <alignment horizontal="center" vertical="center" wrapText="1" readingOrder="1"/>
    </xf>
    <xf numFmtId="0" fontId="5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0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3</xdr:col>
      <xdr:colOff>550545</xdr:colOff>
      <xdr:row>5</xdr:row>
      <xdr:rowOff>53340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549BEA71-91BC-4093-B1DC-431EE14B8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"/>
          <a:ext cx="32575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457200</xdr:colOff>
      <xdr:row>5</xdr:row>
      <xdr:rowOff>95250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419FB80D-5D4D-4DE9-989D-D6A24F77B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2575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rad@eifc.com.au" TargetMode="External"/><Relationship Id="rId2" Type="http://schemas.openxmlformats.org/officeDocument/2006/relationships/hyperlink" Target="http://www.eifc.com.au/" TargetMode="External"/><Relationship Id="rId1" Type="http://schemas.openxmlformats.org/officeDocument/2006/relationships/hyperlink" Target="mailto:exports@eifc.com.au?subject=Export%20LCL%20Booking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Brad@eifc.com.au" TargetMode="External"/><Relationship Id="rId2" Type="http://schemas.openxmlformats.org/officeDocument/2006/relationships/hyperlink" Target="http://www.eifc.com.au/" TargetMode="External"/><Relationship Id="rId1" Type="http://schemas.openxmlformats.org/officeDocument/2006/relationships/hyperlink" Target="mailto:exports@eifc.com.au?subject=Export%20LCL%20Booking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S22"/>
  <sheetViews>
    <sheetView showGridLines="0" showRowColHeaders="0" workbookViewId="0">
      <selection activeCell="J13" sqref="J13"/>
    </sheetView>
  </sheetViews>
  <sheetFormatPr defaultRowHeight="14.4" x14ac:dyDescent="0.3"/>
  <cols>
    <col min="1" max="1" width="20.6640625" customWidth="1"/>
    <col min="2" max="6" width="9.88671875" customWidth="1"/>
    <col min="7" max="7" width="11.6640625" customWidth="1"/>
  </cols>
  <sheetData>
    <row r="1" spans="1:305" ht="18" customHeight="1" x14ac:dyDescent="0.3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305" ht="18" customHeight="1" x14ac:dyDescent="0.45">
      <c r="A2" s="12"/>
      <c r="B2" s="12"/>
      <c r="C2" s="12"/>
      <c r="D2" s="12"/>
      <c r="E2" s="43" t="s">
        <v>85</v>
      </c>
      <c r="F2" s="43"/>
      <c r="G2" s="43"/>
      <c r="H2" s="43"/>
      <c r="I2" s="43"/>
      <c r="J2" s="43"/>
      <c r="K2" s="12"/>
      <c r="L2" s="12"/>
      <c r="M2" s="12"/>
    </row>
    <row r="3" spans="1:305" ht="18" customHeight="1" x14ac:dyDescent="0.3">
      <c r="A3" s="12"/>
      <c r="B3" s="12"/>
      <c r="C3" s="12"/>
      <c r="D3" s="15"/>
      <c r="E3" s="45" t="s">
        <v>0</v>
      </c>
      <c r="F3" s="45"/>
      <c r="G3" s="45"/>
      <c r="H3" s="45"/>
      <c r="I3" s="45"/>
      <c r="J3" s="45"/>
      <c r="K3" s="12"/>
      <c r="L3" s="12"/>
      <c r="M3" s="12"/>
    </row>
    <row r="4" spans="1:305" ht="18" customHeigh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305" ht="18" customHeight="1" x14ac:dyDescent="0.3">
      <c r="A5" s="12"/>
      <c r="B5" s="12"/>
      <c r="C5" s="12"/>
      <c r="D5" s="12"/>
      <c r="E5" s="12"/>
      <c r="F5" s="12"/>
      <c r="G5" s="2" t="s">
        <v>1</v>
      </c>
      <c r="H5" s="2"/>
      <c r="I5" s="44" t="s">
        <v>2</v>
      </c>
      <c r="J5" s="44"/>
      <c r="K5" s="2"/>
      <c r="L5" s="2"/>
      <c r="M5" s="12"/>
    </row>
    <row r="6" spans="1:305" ht="18" customHeight="1" x14ac:dyDescent="0.3">
      <c r="A6" s="12"/>
      <c r="B6" s="12"/>
      <c r="C6" s="12"/>
      <c r="D6" s="12"/>
      <c r="E6" s="12"/>
      <c r="F6" s="12"/>
      <c r="G6" s="2" t="s">
        <v>3</v>
      </c>
      <c r="H6" s="2"/>
      <c r="I6" s="44" t="s">
        <v>4</v>
      </c>
      <c r="J6" s="44"/>
      <c r="K6" s="2" t="s">
        <v>5</v>
      </c>
      <c r="L6" s="2" t="s">
        <v>86</v>
      </c>
      <c r="M6" s="12"/>
    </row>
    <row r="7" spans="1:305" ht="18" customHeight="1" x14ac:dyDescent="0.5">
      <c r="A7" s="16"/>
      <c r="B7" s="17"/>
      <c r="C7" s="18"/>
      <c r="D7" s="18"/>
      <c r="E7" s="12"/>
      <c r="F7" s="12"/>
      <c r="G7" s="2"/>
      <c r="H7" s="2"/>
      <c r="I7" s="24" t="s">
        <v>95</v>
      </c>
      <c r="J7" s="2"/>
      <c r="K7" s="2"/>
      <c r="L7" s="2"/>
      <c r="M7" s="12"/>
    </row>
    <row r="8" spans="1:305" ht="18" customHeight="1" x14ac:dyDescent="0.3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305" ht="18" customHeight="1" x14ac:dyDescent="0.3">
      <c r="A9" s="2" t="s">
        <v>6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  <c r="IP9" s="12"/>
      <c r="IQ9" s="12"/>
      <c r="IR9" s="12"/>
      <c r="IS9" s="12"/>
      <c r="IT9" s="12"/>
      <c r="IU9" s="12"/>
      <c r="IV9" s="12"/>
      <c r="IW9" s="12"/>
      <c r="IX9" s="12"/>
      <c r="IY9" s="12"/>
      <c r="IZ9" s="12"/>
      <c r="JA9" s="12"/>
      <c r="JB9" s="12"/>
      <c r="JC9" s="12"/>
      <c r="JD9" s="12"/>
      <c r="JE9" s="12"/>
      <c r="JF9" s="12"/>
      <c r="JG9" s="12"/>
      <c r="JH9" s="12"/>
      <c r="JI9" s="12"/>
      <c r="JJ9" s="12"/>
      <c r="JK9" s="12"/>
      <c r="JL9" s="12"/>
      <c r="JM9" s="12"/>
      <c r="JN9" s="12"/>
      <c r="JO9" s="12"/>
      <c r="JP9" s="12"/>
      <c r="JQ9" s="12"/>
      <c r="JR9" s="12"/>
      <c r="JS9" s="12"/>
      <c r="JT9" s="12"/>
      <c r="JU9" s="12"/>
      <c r="JV9" s="12"/>
      <c r="JW9" s="12"/>
      <c r="JX9" s="12"/>
      <c r="JY9" s="12"/>
      <c r="JZ9" s="12"/>
      <c r="KA9" s="12"/>
      <c r="KB9" s="12"/>
      <c r="KC9" s="12"/>
      <c r="KD9" s="12"/>
      <c r="KE9" s="12"/>
      <c r="KF9" s="12"/>
      <c r="KG9" s="12"/>
      <c r="KH9" s="12"/>
      <c r="KI9" s="12"/>
      <c r="KJ9" s="12"/>
      <c r="KK9" s="12"/>
      <c r="KL9" s="12"/>
      <c r="KM9" s="12"/>
      <c r="KN9" s="12"/>
      <c r="KO9" s="12"/>
      <c r="KP9" s="12"/>
      <c r="KQ9" s="12"/>
      <c r="KR9" s="12"/>
      <c r="KS9" s="12"/>
    </row>
    <row r="10" spans="1:305" ht="18" customHeight="1" x14ac:dyDescent="0.3">
      <c r="A10" s="42" t="s">
        <v>7</v>
      </c>
      <c r="B10" s="42" t="s">
        <v>8</v>
      </c>
      <c r="C10" s="42" t="s">
        <v>9</v>
      </c>
      <c r="D10" s="42" t="s">
        <v>10</v>
      </c>
      <c r="E10" s="42" t="s">
        <v>11</v>
      </c>
      <c r="F10" s="42" t="s">
        <v>12</v>
      </c>
      <c r="G10" s="42" t="s">
        <v>13</v>
      </c>
      <c r="H10" s="42" t="s">
        <v>79</v>
      </c>
      <c r="I10" s="12"/>
      <c r="J10" s="12"/>
      <c r="K10" s="12"/>
      <c r="L10" s="12"/>
      <c r="M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  <c r="IN10" s="12"/>
      <c r="IO10" s="12"/>
      <c r="IP10" s="12"/>
      <c r="IQ10" s="12"/>
      <c r="IR10" s="12"/>
      <c r="IS10" s="12"/>
      <c r="IT10" s="12"/>
      <c r="IU10" s="12"/>
      <c r="IV10" s="12"/>
      <c r="IW10" s="12"/>
      <c r="IX10" s="12"/>
      <c r="IY10" s="12"/>
      <c r="IZ10" s="12"/>
      <c r="JA10" s="12"/>
      <c r="JB10" s="12"/>
      <c r="JC10" s="12"/>
      <c r="JD10" s="12"/>
      <c r="JE10" s="12"/>
      <c r="JF10" s="12"/>
      <c r="JG10" s="12"/>
      <c r="JH10" s="12"/>
      <c r="JI10" s="12"/>
      <c r="JJ10" s="12"/>
      <c r="JK10" s="12"/>
      <c r="JL10" s="12"/>
      <c r="JM10" s="12"/>
      <c r="JN10" s="12"/>
      <c r="JO10" s="12"/>
      <c r="JP10" s="12"/>
      <c r="JQ10" s="12"/>
      <c r="JR10" s="12"/>
      <c r="JS10" s="12"/>
      <c r="JT10" s="12"/>
      <c r="JU10" s="12"/>
      <c r="JV10" s="12"/>
      <c r="JW10" s="12"/>
      <c r="JX10" s="12"/>
      <c r="JY10" s="12"/>
      <c r="JZ10" s="12"/>
      <c r="KA10" s="12"/>
      <c r="KB10" s="12"/>
      <c r="KC10" s="12"/>
      <c r="KD10" s="12"/>
      <c r="KE10" s="12"/>
      <c r="KF10" s="12"/>
      <c r="KG10" s="12"/>
      <c r="KH10" s="12"/>
      <c r="KI10" s="12"/>
      <c r="KJ10" s="12"/>
      <c r="KK10" s="12"/>
      <c r="KL10" s="12"/>
      <c r="KM10" s="12"/>
      <c r="KN10" s="12"/>
      <c r="KO10" s="12"/>
      <c r="KP10" s="12"/>
      <c r="KQ10" s="12"/>
      <c r="KR10" s="12"/>
      <c r="KS10" s="12"/>
    </row>
    <row r="11" spans="1:305" ht="18" customHeight="1" x14ac:dyDescent="0.3">
      <c r="A11" s="42"/>
      <c r="B11" s="42"/>
      <c r="C11" s="42"/>
      <c r="D11" s="42"/>
      <c r="E11" s="42"/>
      <c r="F11" s="42"/>
      <c r="G11" s="42"/>
      <c r="H11" s="4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  <c r="IO11" s="12"/>
      <c r="IP11" s="12"/>
      <c r="IQ11" s="12"/>
      <c r="IR11" s="12"/>
      <c r="IS11" s="12"/>
      <c r="IT11" s="12"/>
      <c r="IU11" s="12"/>
      <c r="IV11" s="12"/>
      <c r="IW11" s="12"/>
      <c r="IX11" s="12"/>
      <c r="IY11" s="12"/>
      <c r="IZ11" s="12"/>
      <c r="JA11" s="12"/>
      <c r="JB11" s="12"/>
      <c r="JC11" s="12"/>
      <c r="JD11" s="12"/>
      <c r="JE11" s="12"/>
      <c r="JF11" s="12"/>
      <c r="JG11" s="12"/>
      <c r="JH11" s="12"/>
      <c r="JI11" s="12"/>
      <c r="JJ11" s="12"/>
      <c r="JK11" s="12"/>
      <c r="JL11" s="12"/>
      <c r="JM11" s="12"/>
      <c r="JN11" s="12"/>
      <c r="JO11" s="12"/>
      <c r="JP11" s="12"/>
      <c r="JQ11" s="12"/>
      <c r="JR11" s="12"/>
      <c r="JS11" s="12"/>
      <c r="JT11" s="12"/>
      <c r="JU11" s="12"/>
      <c r="JV11" s="12"/>
      <c r="JW11" s="12"/>
      <c r="JX11" s="12"/>
      <c r="JY11" s="12"/>
      <c r="JZ11" s="12"/>
      <c r="KA11" s="12"/>
      <c r="KB11" s="12"/>
      <c r="KC11" s="12"/>
      <c r="KD11" s="12"/>
      <c r="KE11" s="12"/>
      <c r="KF11" s="12"/>
      <c r="KG11" s="12"/>
      <c r="KH11" s="12"/>
      <c r="KI11" s="12"/>
      <c r="KJ11" s="12"/>
      <c r="KK11" s="12"/>
      <c r="KL11" s="12"/>
      <c r="KM11" s="12"/>
      <c r="KN11" s="12"/>
      <c r="KO11" s="12"/>
      <c r="KP11" s="12"/>
      <c r="KQ11" s="12"/>
      <c r="KR11" s="12"/>
      <c r="KS11" s="12"/>
    </row>
    <row r="12" spans="1:305" ht="18" customHeight="1" x14ac:dyDescent="0.3">
      <c r="A12" s="27" t="s">
        <v>89</v>
      </c>
      <c r="B12" s="28" t="s">
        <v>90</v>
      </c>
      <c r="C12" s="25">
        <v>45543</v>
      </c>
      <c r="D12" s="25">
        <v>45548</v>
      </c>
      <c r="E12" s="25">
        <v>45555</v>
      </c>
      <c r="F12" s="29">
        <v>45569</v>
      </c>
      <c r="G12" s="41">
        <f>E12+34</f>
        <v>45589</v>
      </c>
      <c r="H12" s="40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  <c r="IV12" s="12"/>
      <c r="IW12" s="12"/>
      <c r="IX12" s="12"/>
      <c r="IY12" s="12"/>
      <c r="IZ12" s="12"/>
      <c r="JA12" s="12"/>
      <c r="JB12" s="12"/>
      <c r="JC12" s="12"/>
      <c r="JD12" s="12"/>
      <c r="JE12" s="12"/>
      <c r="JF12" s="12"/>
      <c r="JG12" s="12"/>
      <c r="JH12" s="12"/>
      <c r="JI12" s="12"/>
      <c r="JJ12" s="12"/>
      <c r="JK12" s="12"/>
      <c r="JL12" s="12"/>
      <c r="JM12" s="12"/>
      <c r="JN12" s="12"/>
      <c r="JO12" s="12"/>
      <c r="JP12" s="12"/>
      <c r="JQ12" s="12"/>
      <c r="JR12" s="12"/>
      <c r="JS12" s="12"/>
      <c r="JT12" s="12"/>
      <c r="JU12" s="12"/>
      <c r="JV12" s="12"/>
      <c r="JW12" s="12"/>
      <c r="JX12" s="12"/>
      <c r="JY12" s="12"/>
      <c r="JZ12" s="12"/>
      <c r="KA12" s="12"/>
      <c r="KB12" s="12"/>
      <c r="KC12" s="12"/>
      <c r="KD12" s="12"/>
      <c r="KE12" s="12"/>
      <c r="KF12" s="12"/>
      <c r="KG12" s="12"/>
      <c r="KH12" s="12"/>
      <c r="KI12" s="12"/>
      <c r="KJ12" s="12"/>
      <c r="KK12" s="12"/>
      <c r="KL12" s="12"/>
      <c r="KM12" s="12"/>
      <c r="KN12" s="12"/>
      <c r="KO12" s="12"/>
      <c r="KP12" s="12"/>
      <c r="KQ12" s="12"/>
      <c r="KR12" s="12"/>
      <c r="KS12" s="12"/>
    </row>
    <row r="13" spans="1:305" ht="18" customHeight="1" x14ac:dyDescent="0.3">
      <c r="A13" s="27" t="s">
        <v>93</v>
      </c>
      <c r="B13" s="28" t="s">
        <v>94</v>
      </c>
      <c r="C13" s="25">
        <v>45560</v>
      </c>
      <c r="D13" s="25">
        <v>45568</v>
      </c>
      <c r="E13" s="25">
        <v>45576</v>
      </c>
      <c r="F13" s="29">
        <v>45587</v>
      </c>
      <c r="G13" s="41">
        <f t="shared" ref="G13:G15" si="0">E13+34</f>
        <v>45610</v>
      </c>
      <c r="H13" s="40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  <c r="IV13" s="12"/>
      <c r="IW13" s="12"/>
      <c r="IX13" s="12"/>
      <c r="IY13" s="12"/>
      <c r="IZ13" s="12"/>
      <c r="JA13" s="12"/>
      <c r="JB13" s="12"/>
      <c r="JC13" s="12"/>
      <c r="JD13" s="12"/>
      <c r="JE13" s="12"/>
      <c r="JF13" s="12"/>
      <c r="JG13" s="12"/>
      <c r="JH13" s="12"/>
      <c r="JI13" s="12"/>
      <c r="JJ13" s="12"/>
      <c r="JK13" s="12"/>
      <c r="JL13" s="12"/>
      <c r="JM13" s="12"/>
      <c r="JN13" s="12"/>
      <c r="JO13" s="12"/>
      <c r="JP13" s="12"/>
      <c r="JQ13" s="12"/>
      <c r="JR13" s="12"/>
      <c r="JS13" s="12"/>
      <c r="JT13" s="12"/>
      <c r="JU13" s="12"/>
      <c r="JV13" s="12"/>
      <c r="JW13" s="12"/>
      <c r="JX13" s="12"/>
      <c r="JY13" s="12"/>
      <c r="JZ13" s="12"/>
      <c r="KA13" s="12"/>
      <c r="KB13" s="12"/>
      <c r="KC13" s="12"/>
      <c r="KD13" s="12"/>
      <c r="KE13" s="12"/>
      <c r="KF13" s="12"/>
      <c r="KG13" s="12"/>
      <c r="KH13" s="12"/>
      <c r="KI13" s="12"/>
      <c r="KJ13" s="12"/>
      <c r="KK13" s="12"/>
      <c r="KL13" s="12"/>
      <c r="KM13" s="12"/>
      <c r="KN13" s="12"/>
      <c r="KO13" s="12"/>
      <c r="KP13" s="12"/>
      <c r="KQ13" s="12"/>
      <c r="KR13" s="12"/>
      <c r="KS13" s="12"/>
    </row>
    <row r="14" spans="1:305" ht="18" customHeight="1" x14ac:dyDescent="0.3">
      <c r="A14" s="27" t="s">
        <v>88</v>
      </c>
      <c r="B14" s="28" t="s">
        <v>96</v>
      </c>
      <c r="C14" s="25">
        <v>45570</v>
      </c>
      <c r="D14" s="25">
        <v>45568</v>
      </c>
      <c r="E14" s="25">
        <v>45585</v>
      </c>
      <c r="F14" s="29">
        <v>45597</v>
      </c>
      <c r="G14" s="41">
        <f t="shared" si="0"/>
        <v>45619</v>
      </c>
      <c r="H14" s="40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  <c r="IW14" s="12"/>
      <c r="IX14" s="12"/>
      <c r="IY14" s="12"/>
      <c r="IZ14" s="12"/>
      <c r="JA14" s="12"/>
      <c r="JB14" s="12"/>
      <c r="JC14" s="12"/>
      <c r="JD14" s="12"/>
      <c r="JE14" s="12"/>
      <c r="JF14" s="12"/>
      <c r="JG14" s="12"/>
      <c r="JH14" s="12"/>
      <c r="JI14" s="12"/>
      <c r="JJ14" s="12"/>
      <c r="JK14" s="12"/>
      <c r="JL14" s="12"/>
      <c r="JM14" s="12"/>
      <c r="JN14" s="12"/>
      <c r="JO14" s="12"/>
      <c r="JP14" s="12"/>
      <c r="JQ14" s="12"/>
      <c r="JR14" s="12"/>
      <c r="JS14" s="12"/>
      <c r="JT14" s="12"/>
      <c r="JU14" s="12"/>
      <c r="JV14" s="12"/>
      <c r="JW14" s="12"/>
      <c r="JX14" s="12"/>
      <c r="JY14" s="12"/>
      <c r="JZ14" s="12"/>
      <c r="KA14" s="12"/>
      <c r="KB14" s="12"/>
      <c r="KC14" s="12"/>
      <c r="KD14" s="12"/>
      <c r="KE14" s="12"/>
      <c r="KF14" s="12"/>
      <c r="KG14" s="12"/>
      <c r="KH14" s="12"/>
      <c r="KI14" s="12"/>
      <c r="KJ14" s="12"/>
      <c r="KK14" s="12"/>
      <c r="KL14" s="12"/>
      <c r="KM14" s="12"/>
      <c r="KN14" s="12"/>
      <c r="KO14" s="12"/>
      <c r="KP14" s="12"/>
      <c r="KQ14" s="12"/>
      <c r="KR14" s="12"/>
      <c r="KS14" s="12"/>
    </row>
    <row r="15" spans="1:305" ht="18" customHeight="1" x14ac:dyDescent="0.3">
      <c r="A15" s="27" t="s">
        <v>91</v>
      </c>
      <c r="B15" s="28" t="s">
        <v>92</v>
      </c>
      <c r="C15" s="25">
        <v>45550</v>
      </c>
      <c r="D15" s="25">
        <v>45553</v>
      </c>
      <c r="E15" s="25">
        <v>45593</v>
      </c>
      <c r="F15" s="29">
        <v>45575</v>
      </c>
      <c r="G15" s="41">
        <f t="shared" si="0"/>
        <v>45627</v>
      </c>
      <c r="H15" s="40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  <c r="IW15" s="12"/>
      <c r="IX15" s="12"/>
      <c r="IY15" s="12"/>
      <c r="IZ15" s="12"/>
      <c r="JA15" s="12"/>
      <c r="JB15" s="12"/>
      <c r="JC15" s="12"/>
      <c r="JD15" s="12"/>
      <c r="JE15" s="12"/>
      <c r="JF15" s="12"/>
      <c r="JG15" s="12"/>
      <c r="JH15" s="12"/>
      <c r="JI15" s="12"/>
      <c r="JJ15" s="12"/>
      <c r="JK15" s="12"/>
      <c r="JL15" s="12"/>
      <c r="JM15" s="12"/>
      <c r="JN15" s="12"/>
      <c r="JO15" s="12"/>
      <c r="JP15" s="12"/>
      <c r="JQ15" s="12"/>
      <c r="JR15" s="12"/>
      <c r="JS15" s="12"/>
      <c r="JT15" s="12"/>
      <c r="JU15" s="12"/>
      <c r="JV15" s="12"/>
      <c r="JW15" s="12"/>
      <c r="JX15" s="12"/>
      <c r="JY15" s="12"/>
      <c r="JZ15" s="12"/>
      <c r="KA15" s="12"/>
      <c r="KB15" s="12"/>
      <c r="KC15" s="12"/>
      <c r="KD15" s="12"/>
      <c r="KE15" s="12"/>
      <c r="KF15" s="12"/>
      <c r="KG15" s="12"/>
      <c r="KH15" s="12"/>
      <c r="KI15" s="12"/>
      <c r="KJ15" s="12"/>
      <c r="KK15" s="12"/>
      <c r="KL15" s="12"/>
      <c r="KM15" s="12"/>
      <c r="KN15" s="12"/>
      <c r="KO15" s="12"/>
      <c r="KP15" s="12"/>
      <c r="KQ15" s="12"/>
      <c r="KR15" s="12"/>
      <c r="KS15" s="12"/>
    </row>
    <row r="16" spans="1:305" ht="18" customHeight="1" x14ac:dyDescent="0.4">
      <c r="A16" s="21"/>
      <c r="B16" s="14"/>
      <c r="C16" s="14"/>
      <c r="D16" s="4"/>
      <c r="E16" s="4"/>
      <c r="F16" s="4"/>
      <c r="G16" s="13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  <c r="IV16" s="12"/>
      <c r="IW16" s="12"/>
      <c r="IX16" s="12"/>
      <c r="IY16" s="12"/>
      <c r="IZ16" s="12"/>
      <c r="JA16" s="12"/>
      <c r="JB16" s="12"/>
      <c r="JC16" s="12"/>
      <c r="JD16" s="12"/>
      <c r="JE16" s="12"/>
      <c r="JF16" s="12"/>
      <c r="JG16" s="12"/>
      <c r="JH16" s="12"/>
      <c r="JI16" s="12"/>
      <c r="JJ16" s="12"/>
      <c r="JK16" s="12"/>
      <c r="JL16" s="12"/>
      <c r="JM16" s="12"/>
      <c r="JN16" s="12"/>
      <c r="JO16" s="12"/>
      <c r="JP16" s="12"/>
      <c r="JQ16" s="12"/>
      <c r="JR16" s="12"/>
      <c r="JS16" s="12"/>
      <c r="JT16" s="12"/>
      <c r="JU16" s="12"/>
      <c r="JV16" s="12"/>
      <c r="JW16" s="12"/>
      <c r="JX16" s="12"/>
      <c r="JY16" s="12"/>
      <c r="JZ16" s="12"/>
      <c r="KA16" s="12"/>
      <c r="KB16" s="12"/>
      <c r="KC16" s="12"/>
      <c r="KD16" s="12"/>
      <c r="KE16" s="12"/>
      <c r="KF16" s="12"/>
      <c r="KG16" s="12"/>
      <c r="KH16" s="12"/>
      <c r="KI16" s="12"/>
      <c r="KJ16" s="12"/>
      <c r="KK16" s="12"/>
      <c r="KL16" s="12"/>
      <c r="KM16" s="12"/>
      <c r="KN16" s="12"/>
      <c r="KO16" s="12"/>
      <c r="KP16" s="12"/>
      <c r="KQ16" s="12"/>
      <c r="KR16" s="12"/>
      <c r="KS16" s="12"/>
    </row>
    <row r="17" spans="1:305" ht="18" customHeight="1" x14ac:dyDescent="0.3">
      <c r="A17" s="6" t="s">
        <v>15</v>
      </c>
      <c r="B17" s="7"/>
      <c r="C17" s="4"/>
      <c r="D17" s="4"/>
      <c r="E17" s="4"/>
      <c r="F17" s="4"/>
      <c r="G17" s="4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12"/>
      <c r="IW17" s="12"/>
      <c r="IX17" s="12"/>
      <c r="IY17" s="12"/>
      <c r="IZ17" s="12"/>
      <c r="JA17" s="12"/>
      <c r="JB17" s="12"/>
      <c r="JC17" s="12"/>
      <c r="JD17" s="12"/>
      <c r="JE17" s="12"/>
      <c r="JF17" s="12"/>
      <c r="JG17" s="12"/>
      <c r="JH17" s="12"/>
      <c r="JI17" s="12"/>
      <c r="JJ17" s="12"/>
      <c r="JK17" s="12"/>
      <c r="JL17" s="12"/>
      <c r="JM17" s="12"/>
      <c r="JN17" s="12"/>
      <c r="JO17" s="12"/>
      <c r="JP17" s="12"/>
      <c r="JQ17" s="12"/>
      <c r="JR17" s="12"/>
      <c r="JS17" s="12"/>
      <c r="JT17" s="12"/>
      <c r="JU17" s="12"/>
      <c r="JV17" s="12"/>
      <c r="JW17" s="12"/>
      <c r="JX17" s="12"/>
      <c r="JY17" s="12"/>
      <c r="JZ17" s="12"/>
      <c r="KA17" s="12"/>
      <c r="KB17" s="12"/>
      <c r="KC17" s="12"/>
      <c r="KD17" s="12"/>
      <c r="KE17" s="12"/>
      <c r="KF17" s="12"/>
      <c r="KG17" s="12"/>
      <c r="KH17" s="12"/>
      <c r="KI17" s="12"/>
      <c r="KJ17" s="12"/>
      <c r="KK17" s="12"/>
      <c r="KL17" s="12"/>
      <c r="KM17" s="12"/>
      <c r="KN17" s="12"/>
      <c r="KO17" s="12"/>
      <c r="KP17" s="12"/>
      <c r="KQ17" s="12"/>
      <c r="KR17" s="12"/>
      <c r="KS17" s="12"/>
    </row>
    <row r="18" spans="1:305" ht="18" customHeight="1" x14ac:dyDescent="0.3">
      <c r="A18" s="42" t="s">
        <v>16</v>
      </c>
      <c r="B18" s="42" t="s">
        <v>8</v>
      </c>
      <c r="C18" s="42" t="s">
        <v>9</v>
      </c>
      <c r="D18" s="42" t="s">
        <v>10</v>
      </c>
      <c r="E18" s="42" t="s">
        <v>11</v>
      </c>
      <c r="F18" s="42" t="s">
        <v>17</v>
      </c>
      <c r="G18" s="42" t="s">
        <v>79</v>
      </c>
      <c r="H18" s="12"/>
      <c r="I18" s="12"/>
      <c r="J18" s="12"/>
      <c r="K18" s="12"/>
      <c r="L18" s="12"/>
      <c r="M18" s="12"/>
      <c r="N18" s="12"/>
      <c r="O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  <c r="IV18" s="12"/>
      <c r="IW18" s="12"/>
      <c r="IX18" s="12"/>
      <c r="IY18" s="12"/>
      <c r="IZ18" s="12"/>
      <c r="JA18" s="12"/>
      <c r="JB18" s="12"/>
      <c r="JC18" s="12"/>
      <c r="JD18" s="12"/>
      <c r="JE18" s="12"/>
      <c r="JF18" s="12"/>
      <c r="JG18" s="12"/>
      <c r="JH18" s="12"/>
      <c r="JI18" s="12"/>
      <c r="JJ18" s="12"/>
      <c r="JK18" s="12"/>
      <c r="JL18" s="12"/>
      <c r="JM18" s="12"/>
      <c r="JN18" s="12"/>
      <c r="JO18" s="12"/>
      <c r="JP18" s="12"/>
      <c r="JQ18" s="1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</row>
    <row r="19" spans="1:305" ht="18" customHeight="1" x14ac:dyDescent="0.3">
      <c r="A19" s="42"/>
      <c r="B19" s="42"/>
      <c r="C19" s="42"/>
      <c r="D19" s="42"/>
      <c r="E19" s="42"/>
      <c r="F19" s="42"/>
      <c r="G19" s="42"/>
      <c r="H19" s="12"/>
      <c r="I19" s="12"/>
      <c r="J19" s="12"/>
      <c r="K19" s="12"/>
      <c r="L19" s="12"/>
      <c r="M19" s="12"/>
      <c r="N19" s="12"/>
      <c r="O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  <c r="IY19" s="12"/>
      <c r="IZ19" s="12"/>
      <c r="JA19" s="12"/>
      <c r="JB19" s="12"/>
      <c r="JC19" s="12"/>
      <c r="JD19" s="12"/>
      <c r="JE19" s="12"/>
      <c r="JF19" s="12"/>
      <c r="JG19" s="12"/>
      <c r="JH19" s="12"/>
      <c r="JI19" s="12"/>
      <c r="JJ19" s="12"/>
      <c r="JK19" s="12"/>
      <c r="JL19" s="12"/>
      <c r="JM19" s="12"/>
      <c r="JN19" s="12"/>
      <c r="JO19" s="12"/>
      <c r="JP19" s="12"/>
      <c r="JQ19" s="12"/>
      <c r="JR19" s="12"/>
      <c r="JS19" s="12"/>
      <c r="JT19" s="12"/>
      <c r="JU19" s="12"/>
      <c r="JV19" s="12"/>
      <c r="JW19" s="12"/>
      <c r="JX19" s="12"/>
      <c r="JY19" s="12"/>
      <c r="JZ19" s="12"/>
      <c r="KA19" s="12"/>
      <c r="KB19" s="12"/>
      <c r="KC19" s="12"/>
      <c r="KD19" s="12"/>
      <c r="KE19" s="12"/>
      <c r="KF19" s="12"/>
      <c r="KG19" s="12"/>
      <c r="KH19" s="12"/>
      <c r="KI19" s="12"/>
      <c r="KJ19" s="12"/>
      <c r="KK19" s="12"/>
      <c r="KL19" s="12"/>
      <c r="KM19" s="12"/>
      <c r="KN19" s="12"/>
      <c r="KO19" s="12"/>
      <c r="KP19" s="12"/>
      <c r="KQ19" s="12"/>
      <c r="KR19" s="12"/>
      <c r="KS19" s="12"/>
    </row>
    <row r="20" spans="1:305" ht="18" customHeight="1" x14ac:dyDescent="0.3">
      <c r="A20" s="36" t="s">
        <v>87</v>
      </c>
      <c r="B20" s="37"/>
      <c r="C20" s="39"/>
      <c r="D20" s="39"/>
      <c r="E20" s="38"/>
      <c r="F20" s="11"/>
      <c r="G20" s="11"/>
      <c r="H20" s="12"/>
      <c r="I20" s="12"/>
      <c r="J20" s="12"/>
      <c r="K20" s="12"/>
      <c r="L20" s="12"/>
      <c r="M20" s="12"/>
      <c r="N20" s="12"/>
      <c r="O20" s="12"/>
    </row>
    <row r="21" spans="1:305" ht="18" customHeight="1" x14ac:dyDescent="0.3">
      <c r="I21" s="12"/>
      <c r="J21" s="12"/>
      <c r="K21" s="12"/>
      <c r="L21" s="12"/>
      <c r="M21" s="12"/>
      <c r="N21" s="12"/>
      <c r="O21" s="12"/>
    </row>
    <row r="22" spans="1:305" ht="18" customHeight="1" x14ac:dyDescent="0.3">
      <c r="I22" s="12"/>
      <c r="J22" s="12"/>
      <c r="K22" s="12"/>
      <c r="L22" s="12"/>
      <c r="M22" s="12"/>
      <c r="N22" s="12"/>
    </row>
  </sheetData>
  <mergeCells count="19">
    <mergeCell ref="A18:A19"/>
    <mergeCell ref="B18:B19"/>
    <mergeCell ref="C18:C19"/>
    <mergeCell ref="D18:D19"/>
    <mergeCell ref="A10:A11"/>
    <mergeCell ref="B10:B11"/>
    <mergeCell ref="C10:C11"/>
    <mergeCell ref="D10:D11"/>
    <mergeCell ref="E10:E11"/>
    <mergeCell ref="F18:F19"/>
    <mergeCell ref="E18:E19"/>
    <mergeCell ref="E2:J2"/>
    <mergeCell ref="I5:J5"/>
    <mergeCell ref="I6:J6"/>
    <mergeCell ref="F10:F11"/>
    <mergeCell ref="E3:J3"/>
    <mergeCell ref="G10:G11"/>
    <mergeCell ref="H10:H11"/>
    <mergeCell ref="G18:G19"/>
  </mergeCells>
  <hyperlinks>
    <hyperlink ref="I6" r:id="rId1" xr:uid="{ACD7020F-E1AA-475F-A994-A1303FF45B95}"/>
    <hyperlink ref="I5" r:id="rId2" xr:uid="{ED92C997-8115-4761-84FC-14F264E9F5E5}"/>
    <hyperlink ref="I7" r:id="rId3" xr:uid="{81BD5E6D-F00F-4EBD-B122-07B6D148C9B0}"/>
  </hyperlinks>
  <pageMargins left="0.7" right="0.7" top="0.75" bottom="0.75" header="0.3" footer="0.3"/>
  <pageSetup paperSize="9" orientation="portrait" horizontalDpi="0" verticalDpi="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DD3C6-D25D-4959-83F6-219152412774}">
  <dimension ref="A2:N80"/>
  <sheetViews>
    <sheetView showGridLines="0" showRowColHeaders="0" tabSelected="1" topLeftCell="A36" workbookViewId="0">
      <selection activeCell="O76" sqref="O76"/>
    </sheetView>
  </sheetViews>
  <sheetFormatPr defaultRowHeight="14.4" x14ac:dyDescent="0.3"/>
  <cols>
    <col min="1" max="1" width="20.88671875" customWidth="1"/>
    <col min="2" max="13" width="10.5546875" customWidth="1"/>
  </cols>
  <sheetData>
    <row r="2" spans="1:14" ht="23.4" x14ac:dyDescent="0.45">
      <c r="E2" s="43" t="s">
        <v>85</v>
      </c>
      <c r="F2" s="43"/>
      <c r="G2" s="43"/>
      <c r="H2" s="43"/>
      <c r="I2" s="43"/>
      <c r="J2" s="43"/>
    </row>
    <row r="3" spans="1:14" x14ac:dyDescent="0.3">
      <c r="D3" s="1"/>
      <c r="E3" s="45" t="s">
        <v>84</v>
      </c>
      <c r="F3" s="45"/>
      <c r="G3" s="45"/>
      <c r="H3" s="45"/>
      <c r="I3" s="45"/>
      <c r="J3" s="45"/>
    </row>
    <row r="5" spans="1:14" x14ac:dyDescent="0.3">
      <c r="G5" s="2" t="s">
        <v>1</v>
      </c>
      <c r="H5" s="2"/>
      <c r="I5" s="44" t="s">
        <v>2</v>
      </c>
      <c r="J5" s="44"/>
      <c r="K5" s="2"/>
      <c r="L5" s="2"/>
      <c r="M5" s="12"/>
    </row>
    <row r="6" spans="1:14" x14ac:dyDescent="0.3">
      <c r="G6" s="2" t="s">
        <v>3</v>
      </c>
      <c r="H6" s="2"/>
      <c r="I6" s="44" t="s">
        <v>4</v>
      </c>
      <c r="J6" s="44"/>
      <c r="K6" s="2" t="s">
        <v>5</v>
      </c>
      <c r="L6" s="2" t="s">
        <v>86</v>
      </c>
      <c r="M6" s="12"/>
    </row>
    <row r="7" spans="1:14" x14ac:dyDescent="0.3">
      <c r="D7" s="5"/>
      <c r="E7" s="5"/>
      <c r="F7" s="5"/>
      <c r="G7" s="2"/>
      <c r="H7" s="2"/>
      <c r="I7" s="24" t="s">
        <v>95</v>
      </c>
      <c r="J7" s="2"/>
      <c r="K7" s="2"/>
      <c r="L7" s="2"/>
      <c r="M7" s="12"/>
    </row>
    <row r="8" spans="1:14" x14ac:dyDescent="0.3">
      <c r="A8" s="2" t="s">
        <v>18</v>
      </c>
      <c r="D8" s="10"/>
      <c r="E8" s="53"/>
      <c r="F8" s="53"/>
      <c r="G8" s="53"/>
      <c r="H8" s="53"/>
      <c r="I8" s="53"/>
      <c r="J8" s="53"/>
      <c r="K8" s="53"/>
      <c r="L8" s="53"/>
      <c r="M8" s="53"/>
    </row>
    <row r="9" spans="1:14" x14ac:dyDescent="0.3">
      <c r="A9" s="42" t="s">
        <v>16</v>
      </c>
      <c r="B9" s="42" t="s">
        <v>8</v>
      </c>
      <c r="C9" s="42" t="s">
        <v>9</v>
      </c>
      <c r="D9" s="42" t="s">
        <v>10</v>
      </c>
      <c r="E9" s="42" t="s">
        <v>11</v>
      </c>
      <c r="F9" s="42" t="s">
        <v>19</v>
      </c>
      <c r="G9" s="42" t="s">
        <v>20</v>
      </c>
      <c r="H9" s="42" t="s">
        <v>21</v>
      </c>
      <c r="I9" s="42" t="s">
        <v>22</v>
      </c>
      <c r="J9" s="42" t="s">
        <v>23</v>
      </c>
      <c r="K9" s="42" t="s">
        <v>24</v>
      </c>
      <c r="L9" s="42" t="s">
        <v>25</v>
      </c>
      <c r="M9" s="42" t="s">
        <v>26</v>
      </c>
      <c r="N9" s="42" t="s">
        <v>27</v>
      </c>
    </row>
    <row r="10" spans="1:14" x14ac:dyDescent="0.3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</row>
    <row r="11" spans="1:14" x14ac:dyDescent="0.3">
      <c r="A11" s="27" t="s">
        <v>91</v>
      </c>
      <c r="B11" s="28" t="s">
        <v>102</v>
      </c>
      <c r="C11" s="25">
        <v>45590</v>
      </c>
      <c r="D11" s="25">
        <v>45596</v>
      </c>
      <c r="E11" s="25">
        <v>45602</v>
      </c>
      <c r="F11" s="27">
        <v>45613</v>
      </c>
      <c r="G11" s="26">
        <f>F11+7</f>
        <v>45620</v>
      </c>
      <c r="H11" s="3">
        <f>F11+8</f>
        <v>45621</v>
      </c>
      <c r="I11" s="3">
        <f>F11+4</f>
        <v>45617</v>
      </c>
      <c r="J11" s="3">
        <f>F11+9</f>
        <v>45622</v>
      </c>
      <c r="K11" s="3">
        <f>F11+6</f>
        <v>45619</v>
      </c>
      <c r="L11" s="3">
        <f>F11+6</f>
        <v>45619</v>
      </c>
      <c r="M11" s="3">
        <f>F11+6</f>
        <v>45619</v>
      </c>
      <c r="N11" s="3">
        <f>F11+6</f>
        <v>45619</v>
      </c>
    </row>
    <row r="12" spans="1:14" x14ac:dyDescent="0.3">
      <c r="A12" s="27" t="s">
        <v>97</v>
      </c>
      <c r="B12" s="28" t="s">
        <v>98</v>
      </c>
      <c r="C12" s="25">
        <v>45611</v>
      </c>
      <c r="D12" s="25">
        <v>45616</v>
      </c>
      <c r="E12" s="25">
        <v>45623</v>
      </c>
      <c r="F12" s="27">
        <v>45634</v>
      </c>
      <c r="G12" s="26">
        <f>F12+7</f>
        <v>45641</v>
      </c>
      <c r="H12" s="3">
        <f>F12+8</f>
        <v>45642</v>
      </c>
      <c r="I12" s="3">
        <f>F12+4</f>
        <v>45638</v>
      </c>
      <c r="J12" s="3">
        <f>F12+9</f>
        <v>45643</v>
      </c>
      <c r="K12" s="3">
        <f>F12+6</f>
        <v>45640</v>
      </c>
      <c r="L12" s="3">
        <f>F12+6</f>
        <v>45640</v>
      </c>
      <c r="M12" s="3">
        <f>F12+6</f>
        <v>45640</v>
      </c>
      <c r="N12" s="3">
        <f>F12+6</f>
        <v>45640</v>
      </c>
    </row>
    <row r="13" spans="1:14" x14ac:dyDescent="0.3">
      <c r="A13" s="27" t="s">
        <v>99</v>
      </c>
      <c r="B13" s="28" t="s">
        <v>100</v>
      </c>
      <c r="C13" s="25">
        <v>45631</v>
      </c>
      <c r="D13" s="25">
        <v>45637</v>
      </c>
      <c r="E13" s="25">
        <v>45644</v>
      </c>
      <c r="F13" s="27">
        <v>45655</v>
      </c>
      <c r="G13" s="26">
        <f>F13+7</f>
        <v>45662</v>
      </c>
      <c r="H13" s="3">
        <f>F13+8</f>
        <v>45663</v>
      </c>
      <c r="I13" s="3">
        <f>F13+4</f>
        <v>45659</v>
      </c>
      <c r="J13" s="3">
        <f>F13+9</f>
        <v>45664</v>
      </c>
      <c r="K13" s="3">
        <f>F13+6</f>
        <v>45661</v>
      </c>
      <c r="L13" s="3">
        <f>F13+6</f>
        <v>45661</v>
      </c>
      <c r="M13" s="3">
        <f>F13+6</f>
        <v>45661</v>
      </c>
      <c r="N13" s="3">
        <f>F13+6</f>
        <v>45661</v>
      </c>
    </row>
    <row r="14" spans="1:14" x14ac:dyDescent="0.3">
      <c r="A14" s="27" t="s">
        <v>91</v>
      </c>
      <c r="B14" s="28" t="s">
        <v>101</v>
      </c>
      <c r="C14" s="25">
        <v>45293</v>
      </c>
      <c r="D14" s="25">
        <v>45299</v>
      </c>
      <c r="E14" s="25">
        <v>45306</v>
      </c>
      <c r="F14" s="27">
        <v>2601</v>
      </c>
      <c r="G14" s="3">
        <f>F14+7</f>
        <v>2608</v>
      </c>
      <c r="H14" s="3">
        <f>F14+8</f>
        <v>2609</v>
      </c>
      <c r="I14" s="3">
        <f>F14+4</f>
        <v>2605</v>
      </c>
      <c r="J14" s="3">
        <f>F14+9</f>
        <v>2610</v>
      </c>
      <c r="K14" s="3">
        <f>F14+6</f>
        <v>2607</v>
      </c>
      <c r="L14" s="3">
        <f>F14+6</f>
        <v>2607</v>
      </c>
      <c r="M14" s="3">
        <f>F14+6</f>
        <v>2607</v>
      </c>
      <c r="N14" s="3">
        <f>F14+6</f>
        <v>2607</v>
      </c>
    </row>
    <row r="15" spans="1:14" x14ac:dyDescent="0.3">
      <c r="A15" s="19"/>
      <c r="B15" s="22"/>
      <c r="C15" s="20"/>
      <c r="D15" s="20"/>
      <c r="E15" s="23"/>
      <c r="F15" s="20"/>
      <c r="G15" s="20"/>
      <c r="H15" s="20"/>
      <c r="I15" s="20"/>
      <c r="J15" s="20"/>
      <c r="K15" s="20"/>
      <c r="L15" s="20"/>
      <c r="M15" s="20"/>
    </row>
    <row r="16" spans="1:14" x14ac:dyDescent="0.3">
      <c r="A16" s="51"/>
      <c r="B16" s="52"/>
      <c r="C16" s="52"/>
      <c r="D16" s="4"/>
      <c r="E16" s="4"/>
      <c r="F16" s="4"/>
      <c r="G16" s="4"/>
      <c r="H16" s="8"/>
      <c r="I16" s="9"/>
      <c r="J16" s="9"/>
      <c r="K16" s="9"/>
    </row>
    <row r="17" spans="1:13" x14ac:dyDescent="0.3">
      <c r="A17" s="6" t="s">
        <v>76</v>
      </c>
      <c r="B17" s="7"/>
      <c r="C17" s="4"/>
      <c r="D17" s="4"/>
      <c r="E17" s="4"/>
      <c r="F17" s="4"/>
      <c r="G17" s="4"/>
      <c r="H17" s="8"/>
      <c r="I17" s="9"/>
      <c r="J17" s="9"/>
      <c r="K17" s="9"/>
    </row>
    <row r="18" spans="1:13" x14ac:dyDescent="0.3">
      <c r="A18" s="42" t="str">
        <f>A9</f>
        <v xml:space="preserve">Vessel </v>
      </c>
      <c r="B18" s="42" t="str">
        <f>B9</f>
        <v>Voy #</v>
      </c>
      <c r="C18" s="42" t="str">
        <f>C9</f>
        <v>Haz Doc Cut off 10am</v>
      </c>
      <c r="D18" s="42" t="str">
        <f>D9</f>
        <v>Cut Off 3:00PM</v>
      </c>
      <c r="E18" s="42" t="str">
        <f>E9</f>
        <v>Vessel ETD</v>
      </c>
      <c r="F18" s="42" t="s">
        <v>19</v>
      </c>
      <c r="G18" s="42" t="s">
        <v>28</v>
      </c>
      <c r="H18" s="42" t="s">
        <v>29</v>
      </c>
      <c r="I18" s="42" t="s">
        <v>30</v>
      </c>
      <c r="J18" s="42" t="s">
        <v>31</v>
      </c>
      <c r="K18" s="42" t="s">
        <v>32</v>
      </c>
      <c r="L18" s="42" t="s">
        <v>48</v>
      </c>
      <c r="M18" s="42" t="s">
        <v>78</v>
      </c>
    </row>
    <row r="19" spans="1:13" x14ac:dyDescent="0.3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</row>
    <row r="20" spans="1:13" ht="14.4" customHeight="1" x14ac:dyDescent="0.3">
      <c r="A20" s="27" t="s">
        <v>91</v>
      </c>
      <c r="B20" s="28" t="s">
        <v>102</v>
      </c>
      <c r="C20" s="25">
        <v>45590</v>
      </c>
      <c r="D20" s="25">
        <v>45596</v>
      </c>
      <c r="E20" s="25">
        <v>45602</v>
      </c>
      <c r="F20" s="27">
        <v>45613</v>
      </c>
      <c r="G20" s="26">
        <f>F20+9</f>
        <v>45622</v>
      </c>
      <c r="H20" s="3">
        <f>F20+14</f>
        <v>45627</v>
      </c>
      <c r="I20" s="3">
        <f>F20+11</f>
        <v>45624</v>
      </c>
      <c r="J20" s="3">
        <f>F20+25</f>
        <v>45638</v>
      </c>
      <c r="K20" s="3">
        <f>F20+8</f>
        <v>45621</v>
      </c>
      <c r="L20" s="3">
        <f>F20+8</f>
        <v>45621</v>
      </c>
      <c r="M20" s="3">
        <f>F20+8</f>
        <v>45621</v>
      </c>
    </row>
    <row r="21" spans="1:13" x14ac:dyDescent="0.3">
      <c r="A21" s="27" t="s">
        <v>97</v>
      </c>
      <c r="B21" s="28" t="s">
        <v>98</v>
      </c>
      <c r="C21" s="25">
        <v>45611</v>
      </c>
      <c r="D21" s="25">
        <v>45616</v>
      </c>
      <c r="E21" s="25">
        <v>45623</v>
      </c>
      <c r="F21" s="27">
        <v>45634</v>
      </c>
      <c r="G21" s="26">
        <f>F21+9</f>
        <v>45643</v>
      </c>
      <c r="H21" s="3">
        <f>F21+14</f>
        <v>45648</v>
      </c>
      <c r="I21" s="3">
        <f>F21+11</f>
        <v>45645</v>
      </c>
      <c r="J21" s="3">
        <f>F21+25</f>
        <v>45659</v>
      </c>
      <c r="K21" s="3">
        <f>F21+8</f>
        <v>45642</v>
      </c>
      <c r="L21" s="3">
        <f>F21+8</f>
        <v>45642</v>
      </c>
      <c r="M21" s="3">
        <f>F21+8</f>
        <v>45642</v>
      </c>
    </row>
    <row r="22" spans="1:13" x14ac:dyDescent="0.3">
      <c r="A22" s="27" t="s">
        <v>99</v>
      </c>
      <c r="B22" s="28" t="s">
        <v>100</v>
      </c>
      <c r="C22" s="25">
        <v>45631</v>
      </c>
      <c r="D22" s="25">
        <v>45637</v>
      </c>
      <c r="E22" s="25">
        <v>45644</v>
      </c>
      <c r="F22" s="27">
        <v>45655</v>
      </c>
      <c r="G22" s="26">
        <f>F22+9</f>
        <v>45664</v>
      </c>
      <c r="H22" s="3">
        <f>F22+14</f>
        <v>45669</v>
      </c>
      <c r="I22" s="3">
        <f>F22+11</f>
        <v>45666</v>
      </c>
      <c r="J22" s="3">
        <f>F22+25</f>
        <v>45680</v>
      </c>
      <c r="K22" s="3">
        <f>F22+8</f>
        <v>45663</v>
      </c>
      <c r="L22" s="3">
        <f>F22+8</f>
        <v>45663</v>
      </c>
      <c r="M22" s="3">
        <f>F22+8</f>
        <v>45663</v>
      </c>
    </row>
    <row r="23" spans="1:13" x14ac:dyDescent="0.3">
      <c r="A23" s="27" t="s">
        <v>91</v>
      </c>
      <c r="B23" s="28" t="s">
        <v>101</v>
      </c>
      <c r="C23" s="25">
        <v>45293</v>
      </c>
      <c r="D23" s="25">
        <v>45299</v>
      </c>
      <c r="E23" s="25">
        <v>45306</v>
      </c>
      <c r="F23" s="27">
        <v>2601</v>
      </c>
      <c r="G23" s="26">
        <f>F23+9</f>
        <v>2610</v>
      </c>
      <c r="H23" s="3">
        <f>F23+14</f>
        <v>2615</v>
      </c>
      <c r="I23" s="3">
        <f>F23+11</f>
        <v>2612</v>
      </c>
      <c r="J23" s="3">
        <f>F23+25</f>
        <v>2626</v>
      </c>
      <c r="K23" s="3">
        <f>F23+8</f>
        <v>2609</v>
      </c>
      <c r="L23" s="3">
        <f>F23+8</f>
        <v>2609</v>
      </c>
      <c r="M23" s="3">
        <f>F23+8</f>
        <v>2609</v>
      </c>
    </row>
    <row r="25" spans="1:13" x14ac:dyDescent="0.3">
      <c r="A25" s="31" t="s">
        <v>63</v>
      </c>
    </row>
    <row r="26" spans="1:13" ht="14.4" customHeight="1" x14ac:dyDescent="0.3">
      <c r="A26" s="42" t="s">
        <v>16</v>
      </c>
      <c r="B26" s="42" t="s">
        <v>8</v>
      </c>
      <c r="C26" s="42" t="s">
        <v>9</v>
      </c>
      <c r="D26" s="42" t="s">
        <v>10</v>
      </c>
      <c r="E26" s="42" t="s">
        <v>11</v>
      </c>
      <c r="F26" s="42" t="s">
        <v>19</v>
      </c>
      <c r="G26" s="42" t="s">
        <v>62</v>
      </c>
      <c r="H26" s="42" t="s">
        <v>33</v>
      </c>
      <c r="I26" s="42" t="s">
        <v>34</v>
      </c>
      <c r="J26" s="42" t="s">
        <v>35</v>
      </c>
      <c r="K26" s="42" t="s">
        <v>36</v>
      </c>
      <c r="L26" s="42" t="s">
        <v>37</v>
      </c>
      <c r="M26" s="42" t="s">
        <v>38</v>
      </c>
    </row>
    <row r="27" spans="1:13" x14ac:dyDescent="0.3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x14ac:dyDescent="0.3">
      <c r="A28" s="27" t="s">
        <v>91</v>
      </c>
      <c r="B28" s="28" t="s">
        <v>102</v>
      </c>
      <c r="C28" s="25">
        <v>45590</v>
      </c>
      <c r="D28" s="25">
        <v>45596</v>
      </c>
      <c r="E28" s="25">
        <v>45602</v>
      </c>
      <c r="F28" s="27">
        <v>45613</v>
      </c>
      <c r="G28" s="26">
        <f>F28+25</f>
        <v>45638</v>
      </c>
      <c r="H28" s="3">
        <f>F28+26</f>
        <v>45639</v>
      </c>
      <c r="I28" s="3">
        <f>F28+24</f>
        <v>45637</v>
      </c>
      <c r="J28" s="3">
        <f>F28+29</f>
        <v>45642</v>
      </c>
      <c r="K28" s="3">
        <f>F28+32</f>
        <v>45645</v>
      </c>
      <c r="L28" s="3">
        <f>F28+22</f>
        <v>45635</v>
      </c>
      <c r="M28" s="3">
        <f>F28+24</f>
        <v>45637</v>
      </c>
    </row>
    <row r="29" spans="1:13" x14ac:dyDescent="0.3">
      <c r="A29" s="27" t="s">
        <v>97</v>
      </c>
      <c r="B29" s="28" t="s">
        <v>98</v>
      </c>
      <c r="C29" s="25">
        <v>45611</v>
      </c>
      <c r="D29" s="25">
        <v>45616</v>
      </c>
      <c r="E29" s="25">
        <v>45623</v>
      </c>
      <c r="F29" s="27">
        <v>45634</v>
      </c>
      <c r="G29" s="26">
        <f>F29+25</f>
        <v>45659</v>
      </c>
      <c r="H29" s="3">
        <f>F29+26</f>
        <v>45660</v>
      </c>
      <c r="I29" s="3">
        <f>F29+24</f>
        <v>45658</v>
      </c>
      <c r="J29" s="3">
        <f>F29+29</f>
        <v>45663</v>
      </c>
      <c r="K29" s="3">
        <f>F29+32</f>
        <v>45666</v>
      </c>
      <c r="L29" s="3">
        <f>F29+22</f>
        <v>45656</v>
      </c>
      <c r="M29" s="3">
        <f>F29+24</f>
        <v>45658</v>
      </c>
    </row>
    <row r="30" spans="1:13" x14ac:dyDescent="0.3">
      <c r="A30" s="27" t="s">
        <v>99</v>
      </c>
      <c r="B30" s="28" t="s">
        <v>100</v>
      </c>
      <c r="C30" s="25">
        <v>45631</v>
      </c>
      <c r="D30" s="25">
        <v>45637</v>
      </c>
      <c r="E30" s="25">
        <v>45644</v>
      </c>
      <c r="F30" s="27">
        <v>45655</v>
      </c>
      <c r="G30" s="26">
        <f>F30+25</f>
        <v>45680</v>
      </c>
      <c r="H30" s="3">
        <f>F30+26</f>
        <v>45681</v>
      </c>
      <c r="I30" s="3">
        <f>F30+24</f>
        <v>45679</v>
      </c>
      <c r="J30" s="3">
        <f>F30+29</f>
        <v>45684</v>
      </c>
      <c r="K30" s="3">
        <f>F30+32</f>
        <v>45687</v>
      </c>
      <c r="L30" s="3">
        <f>F30+22</f>
        <v>45677</v>
      </c>
      <c r="M30" s="3">
        <f>F30+24</f>
        <v>45679</v>
      </c>
    </row>
    <row r="31" spans="1:13" x14ac:dyDescent="0.3">
      <c r="A31" s="27" t="s">
        <v>91</v>
      </c>
      <c r="B31" s="28" t="s">
        <v>101</v>
      </c>
      <c r="C31" s="25">
        <v>45293</v>
      </c>
      <c r="D31" s="25">
        <v>45299</v>
      </c>
      <c r="E31" s="25">
        <v>45306</v>
      </c>
      <c r="F31" s="27">
        <v>2601</v>
      </c>
      <c r="G31" s="26">
        <f>F31+25</f>
        <v>2626</v>
      </c>
      <c r="H31" s="3">
        <f>F31+26</f>
        <v>2627</v>
      </c>
      <c r="I31" s="3">
        <f>F31+24</f>
        <v>2625</v>
      </c>
      <c r="J31" s="3">
        <f>F31+29</f>
        <v>2630</v>
      </c>
      <c r="K31" s="3">
        <f>F31+32</f>
        <v>2633</v>
      </c>
      <c r="L31" s="3">
        <f>F31+22</f>
        <v>2623</v>
      </c>
      <c r="M31" s="3">
        <f>F31+24</f>
        <v>2625</v>
      </c>
    </row>
    <row r="33" spans="1:13" x14ac:dyDescent="0.3">
      <c r="A33" s="30" t="s">
        <v>74</v>
      </c>
      <c r="B33" s="33"/>
      <c r="C33" s="32"/>
      <c r="D33" s="32"/>
      <c r="E33" s="32"/>
      <c r="F33" s="32"/>
      <c r="G33" s="32"/>
      <c r="H33" s="32"/>
      <c r="I33" s="32"/>
      <c r="J33" s="32"/>
      <c r="K33" s="32"/>
      <c r="L33" s="32"/>
    </row>
    <row r="34" spans="1:13" x14ac:dyDescent="0.3">
      <c r="A34" s="42" t="s">
        <v>16</v>
      </c>
      <c r="B34" s="42" t="s">
        <v>8</v>
      </c>
      <c r="C34" s="46" t="s">
        <v>9</v>
      </c>
      <c r="D34" s="46" t="s">
        <v>10</v>
      </c>
      <c r="E34" s="46" t="s">
        <v>11</v>
      </c>
      <c r="F34" s="46" t="s">
        <v>19</v>
      </c>
      <c r="G34" s="48" t="s">
        <v>39</v>
      </c>
      <c r="H34" s="46" t="s">
        <v>40</v>
      </c>
      <c r="I34" s="46" t="s">
        <v>41</v>
      </c>
      <c r="J34" s="46" t="s">
        <v>72</v>
      </c>
      <c r="K34" s="46" t="s">
        <v>73</v>
      </c>
      <c r="L34" s="46" t="s">
        <v>75</v>
      </c>
    </row>
    <row r="35" spans="1:13" x14ac:dyDescent="0.3">
      <c r="A35" s="42"/>
      <c r="B35" s="42"/>
      <c r="C35" s="42"/>
      <c r="D35" s="42"/>
      <c r="E35" s="42"/>
      <c r="F35" s="42"/>
      <c r="G35" s="49"/>
      <c r="H35" s="42"/>
      <c r="I35" s="42"/>
      <c r="J35" s="42"/>
      <c r="K35" s="42"/>
      <c r="L35" s="42"/>
    </row>
    <row r="36" spans="1:13" x14ac:dyDescent="0.3">
      <c r="A36" s="27" t="s">
        <v>91</v>
      </c>
      <c r="B36" s="28" t="s">
        <v>102</v>
      </c>
      <c r="C36" s="25">
        <v>45590</v>
      </c>
      <c r="D36" s="25">
        <v>45596</v>
      </c>
      <c r="E36" s="25">
        <v>45602</v>
      </c>
      <c r="F36" s="27">
        <v>45613</v>
      </c>
      <c r="G36" s="26">
        <f>F36+20</f>
        <v>45633</v>
      </c>
      <c r="H36" s="3">
        <f>F36+20</f>
        <v>45633</v>
      </c>
      <c r="I36" s="3">
        <f>F36+29</f>
        <v>45642</v>
      </c>
      <c r="J36" s="3">
        <f t="shared" ref="J36:K39" si="0">G36+9</f>
        <v>45642</v>
      </c>
      <c r="K36" s="3">
        <f t="shared" si="0"/>
        <v>45642</v>
      </c>
      <c r="L36" s="3">
        <f>I36+16</f>
        <v>45658</v>
      </c>
    </row>
    <row r="37" spans="1:13" x14ac:dyDescent="0.3">
      <c r="A37" s="27" t="s">
        <v>97</v>
      </c>
      <c r="B37" s="28" t="s">
        <v>98</v>
      </c>
      <c r="C37" s="25">
        <v>45611</v>
      </c>
      <c r="D37" s="25">
        <v>45616</v>
      </c>
      <c r="E37" s="25">
        <v>45623</v>
      </c>
      <c r="F37" s="27">
        <v>45634</v>
      </c>
      <c r="G37" s="26">
        <f>F37+20</f>
        <v>45654</v>
      </c>
      <c r="H37" s="3">
        <f>F37+20</f>
        <v>45654</v>
      </c>
      <c r="I37" s="3">
        <f>F37+29</f>
        <v>45663</v>
      </c>
      <c r="J37" s="3">
        <f t="shared" si="0"/>
        <v>45663</v>
      </c>
      <c r="K37" s="3">
        <f t="shared" si="0"/>
        <v>45663</v>
      </c>
      <c r="L37" s="3">
        <f>I37+16</f>
        <v>45679</v>
      </c>
    </row>
    <row r="38" spans="1:13" x14ac:dyDescent="0.3">
      <c r="A38" s="27" t="s">
        <v>99</v>
      </c>
      <c r="B38" s="28" t="s">
        <v>100</v>
      </c>
      <c r="C38" s="25">
        <v>45631</v>
      </c>
      <c r="D38" s="25">
        <v>45637</v>
      </c>
      <c r="E38" s="25">
        <v>45644</v>
      </c>
      <c r="F38" s="27">
        <v>45655</v>
      </c>
      <c r="G38" s="26">
        <f>F38+20</f>
        <v>45675</v>
      </c>
      <c r="H38" s="3">
        <f>F38+20</f>
        <v>45675</v>
      </c>
      <c r="I38" s="3">
        <f>F38+29</f>
        <v>45684</v>
      </c>
      <c r="J38" s="3">
        <f t="shared" ref="J38" si="1">G38+9</f>
        <v>45684</v>
      </c>
      <c r="K38" s="3">
        <f t="shared" ref="K38" si="2">H38+9</f>
        <v>45684</v>
      </c>
      <c r="L38" s="3">
        <f>I38+16</f>
        <v>45700</v>
      </c>
    </row>
    <row r="39" spans="1:13" x14ac:dyDescent="0.3">
      <c r="A39" s="27" t="s">
        <v>91</v>
      </c>
      <c r="B39" s="28" t="s">
        <v>101</v>
      </c>
      <c r="C39" s="25">
        <v>45293</v>
      </c>
      <c r="D39" s="25">
        <v>45299</v>
      </c>
      <c r="E39" s="25">
        <v>45306</v>
      </c>
      <c r="F39" s="27">
        <v>2601</v>
      </c>
      <c r="G39" s="26">
        <f>F39+20</f>
        <v>2621</v>
      </c>
      <c r="H39" s="3">
        <f>F39+20</f>
        <v>2621</v>
      </c>
      <c r="I39" s="3">
        <f>F39+29</f>
        <v>2630</v>
      </c>
      <c r="J39" s="3">
        <f t="shared" si="0"/>
        <v>2630</v>
      </c>
      <c r="K39" s="3">
        <f t="shared" si="0"/>
        <v>2630</v>
      </c>
      <c r="L39" s="3">
        <f>I39+16</f>
        <v>2646</v>
      </c>
    </row>
    <row r="41" spans="1:13" x14ac:dyDescent="0.3">
      <c r="A41" s="19" t="s">
        <v>71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</row>
    <row r="42" spans="1:13" x14ac:dyDescent="0.3">
      <c r="A42" s="46" t="s">
        <v>16</v>
      </c>
      <c r="B42" s="42" t="s">
        <v>8</v>
      </c>
      <c r="C42" s="42" t="s">
        <v>9</v>
      </c>
      <c r="D42" s="42" t="s">
        <v>10</v>
      </c>
      <c r="E42" s="42" t="s">
        <v>11</v>
      </c>
      <c r="F42" s="42" t="s">
        <v>19</v>
      </c>
      <c r="G42" s="50" t="s">
        <v>70</v>
      </c>
      <c r="H42" s="47" t="s">
        <v>64</v>
      </c>
      <c r="I42" s="47" t="s">
        <v>65</v>
      </c>
      <c r="J42" s="42" t="s">
        <v>66</v>
      </c>
      <c r="K42" s="42" t="s">
        <v>67</v>
      </c>
      <c r="L42" s="42" t="s">
        <v>68</v>
      </c>
      <c r="M42" s="42" t="s">
        <v>69</v>
      </c>
    </row>
    <row r="43" spans="1:13" x14ac:dyDescent="0.3">
      <c r="A43" s="42"/>
      <c r="B43" s="42"/>
      <c r="C43" s="42"/>
      <c r="D43" s="42"/>
      <c r="E43" s="42"/>
      <c r="F43" s="42"/>
      <c r="G43" s="48"/>
      <c r="H43" s="46"/>
      <c r="I43" s="46"/>
      <c r="J43" s="42"/>
      <c r="K43" s="42"/>
      <c r="L43" s="42"/>
      <c r="M43" s="42"/>
    </row>
    <row r="44" spans="1:13" x14ac:dyDescent="0.3">
      <c r="A44" s="27" t="s">
        <v>91</v>
      </c>
      <c r="B44" s="28" t="s">
        <v>102</v>
      </c>
      <c r="C44" s="25">
        <v>45590</v>
      </c>
      <c r="D44" s="25">
        <v>45596</v>
      </c>
      <c r="E44" s="25">
        <v>45602</v>
      </c>
      <c r="F44" s="27">
        <v>45613</v>
      </c>
      <c r="G44" s="26">
        <f>F44+14</f>
        <v>45627</v>
      </c>
      <c r="H44" s="3">
        <f>F44+6</f>
        <v>45619</v>
      </c>
      <c r="I44" s="3">
        <f>F44+10</f>
        <v>45623</v>
      </c>
      <c r="J44" s="3">
        <f>F44+16</f>
        <v>45629</v>
      </c>
      <c r="K44" s="3">
        <f>F44+10</f>
        <v>45623</v>
      </c>
      <c r="L44" s="3">
        <f>F44+6</f>
        <v>45619</v>
      </c>
      <c r="M44" s="3">
        <f>F44+7</f>
        <v>45620</v>
      </c>
    </row>
    <row r="45" spans="1:13" x14ac:dyDescent="0.3">
      <c r="A45" s="27" t="s">
        <v>97</v>
      </c>
      <c r="B45" s="28" t="s">
        <v>98</v>
      </c>
      <c r="C45" s="25">
        <v>45611</v>
      </c>
      <c r="D45" s="25">
        <v>45616</v>
      </c>
      <c r="E45" s="25">
        <v>45623</v>
      </c>
      <c r="F45" s="27">
        <v>45634</v>
      </c>
      <c r="G45" s="26">
        <f>F45+14</f>
        <v>45648</v>
      </c>
      <c r="H45" s="3">
        <f>F45+6</f>
        <v>45640</v>
      </c>
      <c r="I45" s="3">
        <f>F45+10</f>
        <v>45644</v>
      </c>
      <c r="J45" s="3">
        <f>F45+16</f>
        <v>45650</v>
      </c>
      <c r="K45" s="3">
        <f>F45+10</f>
        <v>45644</v>
      </c>
      <c r="L45" s="3">
        <f>F45+6</f>
        <v>45640</v>
      </c>
      <c r="M45" s="3">
        <f>F45+7</f>
        <v>45641</v>
      </c>
    </row>
    <row r="46" spans="1:13" x14ac:dyDescent="0.3">
      <c r="A46" s="27" t="s">
        <v>99</v>
      </c>
      <c r="B46" s="28" t="s">
        <v>100</v>
      </c>
      <c r="C46" s="25">
        <v>45631</v>
      </c>
      <c r="D46" s="25">
        <v>45637</v>
      </c>
      <c r="E46" s="25">
        <v>45644</v>
      </c>
      <c r="F46" s="27">
        <v>45655</v>
      </c>
      <c r="G46" s="26">
        <f>F46+14</f>
        <v>45669</v>
      </c>
      <c r="H46" s="3">
        <f>F46+6</f>
        <v>45661</v>
      </c>
      <c r="I46" s="3">
        <f>F46+10</f>
        <v>45665</v>
      </c>
      <c r="J46" s="3">
        <f>F46+16</f>
        <v>45671</v>
      </c>
      <c r="K46" s="3">
        <f>F46+10</f>
        <v>45665</v>
      </c>
      <c r="L46" s="3">
        <f>F46+6</f>
        <v>45661</v>
      </c>
      <c r="M46" s="3">
        <f>F46+7</f>
        <v>45662</v>
      </c>
    </row>
    <row r="47" spans="1:13" x14ac:dyDescent="0.3">
      <c r="A47" s="27" t="s">
        <v>91</v>
      </c>
      <c r="B47" s="28" t="s">
        <v>101</v>
      </c>
      <c r="C47" s="25">
        <v>45293</v>
      </c>
      <c r="D47" s="25">
        <v>45299</v>
      </c>
      <c r="E47" s="25">
        <v>45306</v>
      </c>
      <c r="F47" s="27">
        <v>2601</v>
      </c>
      <c r="G47" s="26">
        <f>F47+14</f>
        <v>2615</v>
      </c>
      <c r="H47" s="3">
        <f>F47+6</f>
        <v>2607</v>
      </c>
      <c r="I47" s="3">
        <f>F47+10</f>
        <v>2611</v>
      </c>
      <c r="J47" s="3">
        <f>F47+16</f>
        <v>2617</v>
      </c>
      <c r="K47" s="3">
        <f>F47+10</f>
        <v>2611</v>
      </c>
      <c r="L47" s="3">
        <f>F47+6</f>
        <v>2607</v>
      </c>
      <c r="M47" s="3">
        <f>F47+7</f>
        <v>2608</v>
      </c>
    </row>
    <row r="49" spans="1:13" x14ac:dyDescent="0.3">
      <c r="A49" s="2" t="s">
        <v>80</v>
      </c>
    </row>
    <row r="50" spans="1:13" x14ac:dyDescent="0.3">
      <c r="A50" s="42" t="s">
        <v>16</v>
      </c>
      <c r="B50" s="42" t="s">
        <v>8</v>
      </c>
      <c r="C50" s="42" t="s">
        <v>9</v>
      </c>
      <c r="D50" s="42" t="s">
        <v>10</v>
      </c>
      <c r="E50" s="42" t="s">
        <v>11</v>
      </c>
      <c r="F50" s="42" t="s">
        <v>19</v>
      </c>
      <c r="G50" s="42" t="s">
        <v>42</v>
      </c>
      <c r="H50" s="42" t="s">
        <v>43</v>
      </c>
      <c r="I50" s="42" t="s">
        <v>44</v>
      </c>
      <c r="J50" s="42" t="s">
        <v>45</v>
      </c>
      <c r="K50" s="42" t="s">
        <v>46</v>
      </c>
      <c r="L50" s="42" t="s">
        <v>47</v>
      </c>
    </row>
    <row r="51" spans="1:13" x14ac:dyDescent="0.3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</row>
    <row r="52" spans="1:13" x14ac:dyDescent="0.3">
      <c r="A52" s="27" t="s">
        <v>91</v>
      </c>
      <c r="B52" s="28" t="s">
        <v>102</v>
      </c>
      <c r="C52" s="25">
        <v>45590</v>
      </c>
      <c r="D52" s="25">
        <v>45596</v>
      </c>
      <c r="E52" s="25">
        <v>45602</v>
      </c>
      <c r="F52" s="27">
        <v>45613</v>
      </c>
      <c r="G52" s="35">
        <f>F52+11</f>
        <v>45624</v>
      </c>
      <c r="H52" s="25">
        <f>F52+12</f>
        <v>45625</v>
      </c>
      <c r="I52" s="25">
        <f>F52+9</f>
        <v>45622</v>
      </c>
      <c r="J52" s="25">
        <f>F52+10</f>
        <v>45623</v>
      </c>
      <c r="K52" s="25">
        <f>F52+9</f>
        <v>45622</v>
      </c>
      <c r="L52" s="25">
        <f>F52+10</f>
        <v>45623</v>
      </c>
      <c r="M52" t="s">
        <v>14</v>
      </c>
    </row>
    <row r="53" spans="1:13" x14ac:dyDescent="0.3">
      <c r="A53" s="27" t="s">
        <v>97</v>
      </c>
      <c r="B53" s="28" t="s">
        <v>98</v>
      </c>
      <c r="C53" s="25">
        <v>45611</v>
      </c>
      <c r="D53" s="25">
        <v>45616</v>
      </c>
      <c r="E53" s="25">
        <v>45623</v>
      </c>
      <c r="F53" s="27">
        <v>45634</v>
      </c>
      <c r="G53" s="26">
        <f>F53+11</f>
        <v>45645</v>
      </c>
      <c r="H53" s="3">
        <f>F53+12</f>
        <v>45646</v>
      </c>
      <c r="I53" s="3">
        <f>F53+9</f>
        <v>45643</v>
      </c>
      <c r="J53" s="3">
        <f>F53+10</f>
        <v>45644</v>
      </c>
      <c r="K53" s="3">
        <f>F53+9</f>
        <v>45643</v>
      </c>
      <c r="L53" s="3">
        <f>F53+10</f>
        <v>45644</v>
      </c>
      <c r="M53" t="s">
        <v>14</v>
      </c>
    </row>
    <row r="54" spans="1:13" x14ac:dyDescent="0.3">
      <c r="A54" s="27" t="s">
        <v>99</v>
      </c>
      <c r="B54" s="28" t="s">
        <v>100</v>
      </c>
      <c r="C54" s="25">
        <v>45631</v>
      </c>
      <c r="D54" s="25">
        <v>45637</v>
      </c>
      <c r="E54" s="25">
        <v>45644</v>
      </c>
      <c r="F54" s="27">
        <v>45655</v>
      </c>
      <c r="G54" s="26">
        <f>F54+11</f>
        <v>45666</v>
      </c>
      <c r="H54" s="3">
        <f>F54+12</f>
        <v>45667</v>
      </c>
      <c r="I54" s="3">
        <f>F54+9</f>
        <v>45664</v>
      </c>
      <c r="J54" s="3">
        <f>F54+10</f>
        <v>45665</v>
      </c>
      <c r="K54" s="3">
        <f>F54+9</f>
        <v>45664</v>
      </c>
      <c r="L54" s="3">
        <f>F54+10</f>
        <v>45665</v>
      </c>
    </row>
    <row r="55" spans="1:13" x14ac:dyDescent="0.3">
      <c r="A55" s="27" t="s">
        <v>91</v>
      </c>
      <c r="B55" s="28" t="s">
        <v>101</v>
      </c>
      <c r="C55" s="25">
        <v>45293</v>
      </c>
      <c r="D55" s="25">
        <v>45299</v>
      </c>
      <c r="E55" s="25">
        <v>45306</v>
      </c>
      <c r="F55" s="27">
        <v>2601</v>
      </c>
      <c r="G55" s="26">
        <f>F55+11</f>
        <v>2612</v>
      </c>
      <c r="H55" s="3">
        <f>F55+12</f>
        <v>2613</v>
      </c>
      <c r="I55" s="3">
        <f>F55+9</f>
        <v>2610</v>
      </c>
      <c r="J55" s="3">
        <f>F55+10</f>
        <v>2611</v>
      </c>
      <c r="K55" s="3">
        <f>F55+9</f>
        <v>2610</v>
      </c>
      <c r="L55" s="3">
        <f>F55+10</f>
        <v>2611</v>
      </c>
    </row>
    <row r="56" spans="1:13" x14ac:dyDescent="0.3">
      <c r="A56" s="19"/>
      <c r="B56" s="34"/>
      <c r="C56" s="19"/>
      <c r="D56" s="19"/>
      <c r="E56" s="19"/>
      <c r="F56" s="20"/>
      <c r="G56" s="20"/>
      <c r="H56" s="20"/>
      <c r="I56" s="20"/>
      <c r="J56" s="20"/>
      <c r="K56" s="20"/>
    </row>
    <row r="58" spans="1:13" x14ac:dyDescent="0.3">
      <c r="A58" s="2" t="s">
        <v>81</v>
      </c>
    </row>
    <row r="59" spans="1:13" x14ac:dyDescent="0.3">
      <c r="A59" s="42" t="s">
        <v>16</v>
      </c>
      <c r="B59" s="42" t="s">
        <v>8</v>
      </c>
      <c r="C59" s="42" t="s">
        <v>9</v>
      </c>
      <c r="D59" s="42" t="s">
        <v>10</v>
      </c>
      <c r="E59" s="42" t="s">
        <v>11</v>
      </c>
      <c r="F59" s="42" t="s">
        <v>19</v>
      </c>
      <c r="G59" s="42" t="s">
        <v>42</v>
      </c>
      <c r="H59" s="42" t="s">
        <v>48</v>
      </c>
      <c r="I59" s="42" t="s">
        <v>49</v>
      </c>
      <c r="J59" s="42" t="s">
        <v>77</v>
      </c>
      <c r="K59" s="42" t="s">
        <v>50</v>
      </c>
      <c r="L59" s="42" t="s">
        <v>51</v>
      </c>
      <c r="M59" s="42" t="s">
        <v>52</v>
      </c>
    </row>
    <row r="60" spans="1:13" x14ac:dyDescent="0.3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</row>
    <row r="61" spans="1:13" x14ac:dyDescent="0.3">
      <c r="A61" s="27" t="s">
        <v>91</v>
      </c>
      <c r="B61" s="28" t="s">
        <v>102</v>
      </c>
      <c r="C61" s="25">
        <v>45590</v>
      </c>
      <c r="D61" s="25">
        <v>45596</v>
      </c>
      <c r="E61" s="25">
        <v>45602</v>
      </c>
      <c r="F61" s="27">
        <v>45613</v>
      </c>
      <c r="G61" s="35">
        <f>F61+11</f>
        <v>45624</v>
      </c>
      <c r="H61" s="25">
        <f>F61+6</f>
        <v>45619</v>
      </c>
      <c r="I61" s="25">
        <f>F61+10</f>
        <v>45623</v>
      </c>
      <c r="J61" s="25">
        <f>F61+9</f>
        <v>45622</v>
      </c>
      <c r="K61" s="25">
        <f>F61+8</f>
        <v>45621</v>
      </c>
      <c r="L61" s="25">
        <f>F61+8</f>
        <v>45621</v>
      </c>
      <c r="M61" s="25">
        <f>F61+8</f>
        <v>45621</v>
      </c>
    </row>
    <row r="62" spans="1:13" x14ac:dyDescent="0.3">
      <c r="A62" s="27" t="s">
        <v>97</v>
      </c>
      <c r="B62" s="28" t="s">
        <v>98</v>
      </c>
      <c r="C62" s="25">
        <v>45611</v>
      </c>
      <c r="D62" s="25">
        <v>45616</v>
      </c>
      <c r="E62" s="25">
        <v>45623</v>
      </c>
      <c r="F62" s="27">
        <v>45634</v>
      </c>
      <c r="G62" s="26">
        <f>F62+11</f>
        <v>45645</v>
      </c>
      <c r="H62" s="3">
        <f>F62+6</f>
        <v>45640</v>
      </c>
      <c r="I62" s="3">
        <f>F62+10</f>
        <v>45644</v>
      </c>
      <c r="J62" s="3">
        <f>F62+9</f>
        <v>45643</v>
      </c>
      <c r="K62" s="3">
        <f>F62+8</f>
        <v>45642</v>
      </c>
      <c r="L62" s="3">
        <f>F62+8</f>
        <v>45642</v>
      </c>
      <c r="M62" s="3">
        <f>F62+8</f>
        <v>45642</v>
      </c>
    </row>
    <row r="63" spans="1:13" x14ac:dyDescent="0.3">
      <c r="A63" s="27" t="s">
        <v>99</v>
      </c>
      <c r="B63" s="28" t="s">
        <v>100</v>
      </c>
      <c r="C63" s="25">
        <v>45631</v>
      </c>
      <c r="D63" s="25">
        <v>45637</v>
      </c>
      <c r="E63" s="25">
        <v>45644</v>
      </c>
      <c r="F63" s="27">
        <v>45655</v>
      </c>
      <c r="G63" s="26">
        <f>F63+11</f>
        <v>45666</v>
      </c>
      <c r="H63" s="3">
        <f>F63+6</f>
        <v>45661</v>
      </c>
      <c r="I63" s="3">
        <f>F63+10</f>
        <v>45665</v>
      </c>
      <c r="J63" s="3">
        <f>F63+9</f>
        <v>45664</v>
      </c>
      <c r="K63" s="3">
        <f>F63+8</f>
        <v>45663</v>
      </c>
      <c r="L63" s="3">
        <f>F63+8</f>
        <v>45663</v>
      </c>
      <c r="M63" s="3">
        <f>F63+8</f>
        <v>45663</v>
      </c>
    </row>
    <row r="64" spans="1:13" x14ac:dyDescent="0.3">
      <c r="A64" s="27" t="s">
        <v>91</v>
      </c>
      <c r="B64" s="28" t="s">
        <v>101</v>
      </c>
      <c r="C64" s="25">
        <v>45293</v>
      </c>
      <c r="D64" s="25">
        <v>45299</v>
      </c>
      <c r="E64" s="25">
        <v>45306</v>
      </c>
      <c r="F64" s="27">
        <v>2601</v>
      </c>
      <c r="G64" s="3">
        <f>F64+11</f>
        <v>2612</v>
      </c>
      <c r="H64" s="3">
        <f>F64+6</f>
        <v>2607</v>
      </c>
      <c r="I64" s="3">
        <f>F64+10</f>
        <v>2611</v>
      </c>
      <c r="J64" s="3">
        <f>F64+9</f>
        <v>2610</v>
      </c>
      <c r="K64" s="3">
        <f>F64+8</f>
        <v>2609</v>
      </c>
      <c r="L64" s="3">
        <f>F64+8</f>
        <v>2609</v>
      </c>
      <c r="M64" s="3">
        <f>F64+8</f>
        <v>2609</v>
      </c>
    </row>
    <row r="66" spans="1:12" x14ac:dyDescent="0.3">
      <c r="A66" s="2" t="s">
        <v>82</v>
      </c>
    </row>
    <row r="67" spans="1:12" x14ac:dyDescent="0.3">
      <c r="A67" s="42" t="s">
        <v>16</v>
      </c>
      <c r="B67" s="42" t="s">
        <v>8</v>
      </c>
      <c r="C67" s="42" t="s">
        <v>9</v>
      </c>
      <c r="D67" s="42" t="s">
        <v>10</v>
      </c>
      <c r="E67" s="42" t="s">
        <v>11</v>
      </c>
      <c r="F67" s="42" t="s">
        <v>19</v>
      </c>
      <c r="G67" s="42" t="s">
        <v>42</v>
      </c>
      <c r="H67" s="42" t="s">
        <v>53</v>
      </c>
      <c r="I67" s="42" t="s">
        <v>54</v>
      </c>
      <c r="J67" s="42" t="s">
        <v>55</v>
      </c>
      <c r="K67" s="42" t="s">
        <v>56</v>
      </c>
    </row>
    <row r="68" spans="1:12" x14ac:dyDescent="0.3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</row>
    <row r="69" spans="1:12" x14ac:dyDescent="0.3">
      <c r="A69" s="27" t="s">
        <v>91</v>
      </c>
      <c r="B69" s="28" t="s">
        <v>102</v>
      </c>
      <c r="C69" s="25">
        <v>45590</v>
      </c>
      <c r="D69" s="25">
        <v>45596</v>
      </c>
      <c r="E69" s="25">
        <v>45602</v>
      </c>
      <c r="F69" s="27">
        <v>45613</v>
      </c>
      <c r="G69" s="35">
        <f>F69+11</f>
        <v>45624</v>
      </c>
      <c r="H69" s="25">
        <f>F69+23</f>
        <v>45636</v>
      </c>
      <c r="I69" s="25">
        <f>F69+23</f>
        <v>45636</v>
      </c>
      <c r="J69" s="25">
        <f>F69+26</f>
        <v>45639</v>
      </c>
      <c r="K69" s="25">
        <f>F69+30</f>
        <v>45643</v>
      </c>
    </row>
    <row r="70" spans="1:12" x14ac:dyDescent="0.3">
      <c r="A70" s="27" t="s">
        <v>97</v>
      </c>
      <c r="B70" s="28" t="s">
        <v>98</v>
      </c>
      <c r="C70" s="25">
        <v>45611</v>
      </c>
      <c r="D70" s="25">
        <v>45616</v>
      </c>
      <c r="E70" s="25">
        <v>45623</v>
      </c>
      <c r="F70" s="27">
        <v>45634</v>
      </c>
      <c r="G70" s="26">
        <f>F70+11</f>
        <v>45645</v>
      </c>
      <c r="H70" s="3">
        <f>F70+23</f>
        <v>45657</v>
      </c>
      <c r="I70" s="3">
        <f>F70+23</f>
        <v>45657</v>
      </c>
      <c r="J70" s="3">
        <f>F70+26</f>
        <v>45660</v>
      </c>
      <c r="K70" s="3">
        <f>F70+30</f>
        <v>45664</v>
      </c>
    </row>
    <row r="71" spans="1:12" x14ac:dyDescent="0.3">
      <c r="A71" s="27" t="s">
        <v>99</v>
      </c>
      <c r="B71" s="28" t="s">
        <v>100</v>
      </c>
      <c r="C71" s="25">
        <v>45631</v>
      </c>
      <c r="D71" s="25">
        <v>45637</v>
      </c>
      <c r="E71" s="25">
        <v>45644</v>
      </c>
      <c r="F71" s="27">
        <v>45655</v>
      </c>
      <c r="G71" s="26">
        <f>F71+11</f>
        <v>45666</v>
      </c>
      <c r="H71" s="3">
        <f>F71+23</f>
        <v>45678</v>
      </c>
      <c r="I71" s="3">
        <f>F71+23</f>
        <v>45678</v>
      </c>
      <c r="J71" s="3">
        <f>F71+26</f>
        <v>45681</v>
      </c>
      <c r="K71" s="3">
        <f>F71+30</f>
        <v>45685</v>
      </c>
    </row>
    <row r="72" spans="1:12" x14ac:dyDescent="0.3">
      <c r="A72" s="27" t="s">
        <v>91</v>
      </c>
      <c r="B72" s="28" t="s">
        <v>101</v>
      </c>
      <c r="C72" s="25">
        <v>45293</v>
      </c>
      <c r="D72" s="25">
        <v>45299</v>
      </c>
      <c r="E72" s="25">
        <v>45306</v>
      </c>
      <c r="F72" s="27">
        <v>2601</v>
      </c>
      <c r="G72" s="3">
        <f>F72+11</f>
        <v>2612</v>
      </c>
      <c r="H72" s="3">
        <f>F72+23</f>
        <v>2624</v>
      </c>
      <c r="I72" s="3">
        <f>F72+23</f>
        <v>2624</v>
      </c>
      <c r="J72" s="3">
        <f>F72+26</f>
        <v>2627</v>
      </c>
      <c r="K72" s="3">
        <f>F72+30</f>
        <v>2631</v>
      </c>
    </row>
    <row r="74" spans="1:12" x14ac:dyDescent="0.3">
      <c r="A74" s="2" t="s">
        <v>83</v>
      </c>
    </row>
    <row r="75" spans="1:12" x14ac:dyDescent="0.3">
      <c r="A75" s="42" t="s">
        <v>16</v>
      </c>
      <c r="B75" s="42" t="s">
        <v>8</v>
      </c>
      <c r="C75" s="42" t="s">
        <v>9</v>
      </c>
      <c r="D75" s="42" t="s">
        <v>10</v>
      </c>
      <c r="E75" s="42" t="s">
        <v>11</v>
      </c>
      <c r="F75" s="42" t="s">
        <v>19</v>
      </c>
      <c r="G75" s="42" t="s">
        <v>42</v>
      </c>
      <c r="H75" s="42" t="s">
        <v>57</v>
      </c>
      <c r="I75" s="42" t="s">
        <v>58</v>
      </c>
      <c r="J75" s="42" t="s">
        <v>59</v>
      </c>
      <c r="K75" s="42" t="s">
        <v>60</v>
      </c>
      <c r="L75" s="42" t="s">
        <v>61</v>
      </c>
    </row>
    <row r="76" spans="1:12" x14ac:dyDescent="0.3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</row>
    <row r="77" spans="1:12" x14ac:dyDescent="0.3">
      <c r="A77" s="27" t="s">
        <v>91</v>
      </c>
      <c r="B77" s="28" t="s">
        <v>102</v>
      </c>
      <c r="C77" s="25">
        <v>45590</v>
      </c>
      <c r="D77" s="25">
        <v>45596</v>
      </c>
      <c r="E77" s="25">
        <v>45602</v>
      </c>
      <c r="F77" s="27">
        <v>45613</v>
      </c>
      <c r="G77" s="26">
        <f>F77+11</f>
        <v>45624</v>
      </c>
      <c r="H77" s="3">
        <f>F77+32</f>
        <v>45645</v>
      </c>
      <c r="I77" s="3">
        <f>F77+48</f>
        <v>45661</v>
      </c>
      <c r="J77" s="3">
        <f>F77+45</f>
        <v>45658</v>
      </c>
      <c r="K77" s="3">
        <f>F77+36</f>
        <v>45649</v>
      </c>
      <c r="L77" s="3">
        <f>F77+48</f>
        <v>45661</v>
      </c>
    </row>
    <row r="78" spans="1:12" x14ac:dyDescent="0.3">
      <c r="A78" s="27" t="s">
        <v>97</v>
      </c>
      <c r="B78" s="28" t="s">
        <v>98</v>
      </c>
      <c r="C78" s="25">
        <v>45611</v>
      </c>
      <c r="D78" s="25">
        <v>45616</v>
      </c>
      <c r="E78" s="25">
        <v>45623</v>
      </c>
      <c r="F78" s="27">
        <v>45634</v>
      </c>
      <c r="G78" s="26">
        <f>F78+11</f>
        <v>45645</v>
      </c>
      <c r="H78" s="3">
        <f>F78+32</f>
        <v>45666</v>
      </c>
      <c r="I78" s="3">
        <f>F78+48</f>
        <v>45682</v>
      </c>
      <c r="J78" s="3">
        <f>F78+45</f>
        <v>45679</v>
      </c>
      <c r="K78" s="3">
        <f>F78+36</f>
        <v>45670</v>
      </c>
      <c r="L78" s="3">
        <f>F78+48</f>
        <v>45682</v>
      </c>
    </row>
    <row r="79" spans="1:12" x14ac:dyDescent="0.3">
      <c r="A79" s="27" t="s">
        <v>99</v>
      </c>
      <c r="B79" s="28" t="s">
        <v>100</v>
      </c>
      <c r="C79" s="25">
        <v>45631</v>
      </c>
      <c r="D79" s="25">
        <v>45637</v>
      </c>
      <c r="E79" s="25">
        <v>45644</v>
      </c>
      <c r="F79" s="27">
        <v>45655</v>
      </c>
      <c r="G79" s="26">
        <f>F79+11</f>
        <v>45666</v>
      </c>
      <c r="H79" s="3">
        <f>F79+32</f>
        <v>45687</v>
      </c>
      <c r="I79" s="3">
        <f>F79+48</f>
        <v>45703</v>
      </c>
      <c r="J79" s="3">
        <f>F79+45</f>
        <v>45700</v>
      </c>
      <c r="K79" s="3">
        <f>F79+36</f>
        <v>45691</v>
      </c>
      <c r="L79" s="3">
        <f>F79+48</f>
        <v>45703</v>
      </c>
    </row>
    <row r="80" spans="1:12" x14ac:dyDescent="0.3">
      <c r="A80" s="27" t="s">
        <v>91</v>
      </c>
      <c r="B80" s="28" t="s">
        <v>101</v>
      </c>
      <c r="C80" s="25">
        <v>45293</v>
      </c>
      <c r="D80" s="25">
        <v>45299</v>
      </c>
      <c r="E80" s="25">
        <v>45306</v>
      </c>
      <c r="F80" s="27">
        <v>2601</v>
      </c>
      <c r="G80" s="26">
        <f>F80+11</f>
        <v>2612</v>
      </c>
      <c r="H80" s="3">
        <f>F80+32</f>
        <v>2633</v>
      </c>
      <c r="I80" s="3">
        <f>F80+48</f>
        <v>2649</v>
      </c>
      <c r="J80" s="3">
        <f>F80+45</f>
        <v>2646</v>
      </c>
      <c r="K80" s="3">
        <f>F80+36</f>
        <v>2637</v>
      </c>
      <c r="L80" s="3">
        <f>F80+48</f>
        <v>2649</v>
      </c>
    </row>
  </sheetData>
  <mergeCells count="121">
    <mergeCell ref="E2:J2"/>
    <mergeCell ref="E3:J3"/>
    <mergeCell ref="I5:J5"/>
    <mergeCell ref="I6:J6"/>
    <mergeCell ref="E8:G8"/>
    <mergeCell ref="H8:J8"/>
    <mergeCell ref="K8:M8"/>
    <mergeCell ref="A9:A10"/>
    <mergeCell ref="B9:B10"/>
    <mergeCell ref="C9:C10"/>
    <mergeCell ref="D9:D10"/>
    <mergeCell ref="E9:E10"/>
    <mergeCell ref="F9:F10"/>
    <mergeCell ref="L9:L10"/>
    <mergeCell ref="M9:M10"/>
    <mergeCell ref="A42:A43"/>
    <mergeCell ref="B42:B43"/>
    <mergeCell ref="C42:C43"/>
    <mergeCell ref="F42:F43"/>
    <mergeCell ref="G42:G43"/>
    <mergeCell ref="A34:A35"/>
    <mergeCell ref="B34:B35"/>
    <mergeCell ref="M18:M19"/>
    <mergeCell ref="G9:G10"/>
    <mergeCell ref="H9:H10"/>
    <mergeCell ref="I9:I10"/>
    <mergeCell ref="J9:J10"/>
    <mergeCell ref="K9:K10"/>
    <mergeCell ref="A18:A19"/>
    <mergeCell ref="B18:B19"/>
    <mergeCell ref="C18:C19"/>
    <mergeCell ref="D18:D19"/>
    <mergeCell ref="E18:E19"/>
    <mergeCell ref="A26:A27"/>
    <mergeCell ref="B26:B27"/>
    <mergeCell ref="C26:C27"/>
    <mergeCell ref="D26:D27"/>
    <mergeCell ref="E26:E27"/>
    <mergeCell ref="A16:C16"/>
    <mergeCell ref="N9:N10"/>
    <mergeCell ref="F26:F27"/>
    <mergeCell ref="F18:F19"/>
    <mergeCell ref="G18:G19"/>
    <mergeCell ref="H18:H19"/>
    <mergeCell ref="I18:I19"/>
    <mergeCell ref="G26:G27"/>
    <mergeCell ref="H26:H27"/>
    <mergeCell ref="I26:I27"/>
    <mergeCell ref="J26:J27"/>
    <mergeCell ref="K26:K27"/>
    <mergeCell ref="L26:L27"/>
    <mergeCell ref="M26:M27"/>
    <mergeCell ref="J18:J19"/>
    <mergeCell ref="K18:K19"/>
    <mergeCell ref="L18:L19"/>
    <mergeCell ref="J34:J35"/>
    <mergeCell ref="K34:K35"/>
    <mergeCell ref="L34:L35"/>
    <mergeCell ref="M42:M43"/>
    <mergeCell ref="J42:J43"/>
    <mergeCell ref="K42:K43"/>
    <mergeCell ref="L42:L43"/>
    <mergeCell ref="C34:C35"/>
    <mergeCell ref="D34:D35"/>
    <mergeCell ref="E34:E35"/>
    <mergeCell ref="H42:H43"/>
    <mergeCell ref="I42:I43"/>
    <mergeCell ref="D42:D43"/>
    <mergeCell ref="E42:E43"/>
    <mergeCell ref="F34:F35"/>
    <mergeCell ref="G34:G35"/>
    <mergeCell ref="H34:H35"/>
    <mergeCell ref="I34:I35"/>
    <mergeCell ref="K50:K51"/>
    <mergeCell ref="L50:L51"/>
    <mergeCell ref="A59:A60"/>
    <mergeCell ref="B59:B60"/>
    <mergeCell ref="C59:C60"/>
    <mergeCell ref="D59:D60"/>
    <mergeCell ref="E59:E60"/>
    <mergeCell ref="F59:F60"/>
    <mergeCell ref="G59:G60"/>
    <mergeCell ref="H59:H60"/>
    <mergeCell ref="I59:I60"/>
    <mergeCell ref="J59:J60"/>
    <mergeCell ref="K59:K60"/>
    <mergeCell ref="L59:L60"/>
    <mergeCell ref="F50:F51"/>
    <mergeCell ref="G50:G51"/>
    <mergeCell ref="H50:H51"/>
    <mergeCell ref="I50:I51"/>
    <mergeCell ref="J50:J51"/>
    <mergeCell ref="A50:A51"/>
    <mergeCell ref="B50:B51"/>
    <mergeCell ref="C50:C51"/>
    <mergeCell ref="D50:D51"/>
    <mergeCell ref="E50:E51"/>
    <mergeCell ref="M59:M60"/>
    <mergeCell ref="A67:A68"/>
    <mergeCell ref="B67:B68"/>
    <mergeCell ref="C67:C68"/>
    <mergeCell ref="D67:D68"/>
    <mergeCell ref="E67:E68"/>
    <mergeCell ref="F67:F68"/>
    <mergeCell ref="G67:G68"/>
    <mergeCell ref="H67:H68"/>
    <mergeCell ref="I67:I68"/>
    <mergeCell ref="J67:J68"/>
    <mergeCell ref="K67:K68"/>
    <mergeCell ref="K75:K76"/>
    <mergeCell ref="L75:L76"/>
    <mergeCell ref="F75:F76"/>
    <mergeCell ref="G75:G76"/>
    <mergeCell ref="H75:H76"/>
    <mergeCell ref="I75:I76"/>
    <mergeCell ref="J75:J76"/>
    <mergeCell ref="A75:A76"/>
    <mergeCell ref="B75:B76"/>
    <mergeCell ref="C75:C76"/>
    <mergeCell ref="D75:D76"/>
    <mergeCell ref="E75:E76"/>
  </mergeCells>
  <hyperlinks>
    <hyperlink ref="I6" r:id="rId1" xr:uid="{F3198ABB-5C69-4448-BC0A-E4051B436531}"/>
    <hyperlink ref="I5" r:id="rId2" xr:uid="{DD1F045C-15AA-475E-B553-C91F335B5CB8}"/>
    <hyperlink ref="I7" r:id="rId3" xr:uid="{585C9D9A-1A33-4BBE-AD5D-C7350BFEE54B}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New Zealand</vt:lpstr>
      <vt:lpstr>Singapore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</dc:creator>
  <cp:lastModifiedBy>Bradley Mcgregor</cp:lastModifiedBy>
  <cp:lastPrinted>2022-04-10T21:08:06Z</cp:lastPrinted>
  <dcterms:created xsi:type="dcterms:W3CDTF">2015-06-05T18:17:20Z</dcterms:created>
  <dcterms:modified xsi:type="dcterms:W3CDTF">2024-10-29T19:40:21Z</dcterms:modified>
</cp:coreProperties>
</file>