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Y:\Schedules\LCL\"/>
    </mc:Choice>
  </mc:AlternateContent>
  <xr:revisionPtr revIDLastSave="0" documentId="13_ncr:1_{FDEDED33-5588-46F0-98E9-F37EBB1B868C}" xr6:coauthVersionLast="47" xr6:coauthVersionMax="47" xr10:uidLastSave="{00000000-0000-0000-0000-000000000000}"/>
  <bookViews>
    <workbookView xWindow="-108" yWindow="-108" windowWidth="23256" windowHeight="12576" xr2:uid="{8B512744-2A36-475E-9BCF-38FBA46107A5}"/>
  </bookViews>
  <sheets>
    <sheet name="New Zealand" sheetId="1" r:id="rId1"/>
    <sheet name="Singapore" sheetId="2" r:id="rId2"/>
    <sheet name="Busan" sheetId="3" r:id="rId3"/>
    <sheet name="Pacific Islands " sheetId="4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14" i="3" l="1"/>
  <c r="I14" i="3"/>
  <c r="J14" i="3" s="1"/>
  <c r="K14" i="3" s="1"/>
  <c r="L14" i="3" s="1"/>
  <c r="H14" i="3"/>
  <c r="G14" i="3"/>
  <c r="G14" i="1"/>
  <c r="N14" i="2"/>
  <c r="M14" i="2"/>
  <c r="L14" i="2"/>
  <c r="K14" i="2"/>
  <c r="J14" i="2"/>
  <c r="I14" i="2"/>
  <c r="H14" i="2"/>
  <c r="G14" i="2"/>
  <c r="G12" i="1"/>
  <c r="N13" i="2"/>
  <c r="M13" i="2"/>
  <c r="L13" i="2"/>
  <c r="K13" i="2"/>
  <c r="J13" i="2"/>
  <c r="I13" i="2"/>
  <c r="H13" i="2"/>
  <c r="G13" i="2"/>
  <c r="N12" i="2"/>
  <c r="M12" i="2"/>
  <c r="L12" i="2"/>
  <c r="K12" i="2"/>
  <c r="J12" i="2"/>
  <c r="I12" i="2"/>
  <c r="H12" i="2"/>
  <c r="G12" i="2"/>
  <c r="G13" i="1"/>
  <c r="G15" i="1" l="1"/>
  <c r="G31" i="3" l="1"/>
  <c r="H31" i="3"/>
  <c r="I31" i="3"/>
  <c r="J31" i="3"/>
  <c r="K31" i="3"/>
  <c r="G23" i="3"/>
  <c r="H23" i="3"/>
  <c r="I23" i="3"/>
  <c r="J23" i="3"/>
  <c r="G15" i="3"/>
  <c r="H15" i="3"/>
  <c r="I15" i="3"/>
  <c r="J15" i="3" s="1"/>
  <c r="K15" i="3" s="1"/>
  <c r="L15" i="3" s="1"/>
  <c r="M15" i="3"/>
  <c r="G29" i="3"/>
  <c r="H29" i="3"/>
  <c r="I29" i="3"/>
  <c r="J29" i="3"/>
  <c r="K29" i="3"/>
  <c r="G21" i="3"/>
  <c r="H21" i="3"/>
  <c r="I21" i="3"/>
  <c r="J21" i="3"/>
  <c r="G13" i="3"/>
  <c r="H13" i="3"/>
  <c r="I13" i="3"/>
  <c r="J13" i="3" s="1"/>
  <c r="K13" i="3" s="1"/>
  <c r="L13" i="3" s="1"/>
  <c r="M13" i="3"/>
  <c r="M12" i="3"/>
  <c r="G11" i="2" l="1"/>
  <c r="H11" i="2"/>
  <c r="I11" i="2"/>
  <c r="J11" i="2"/>
  <c r="K11" i="2"/>
  <c r="L11" i="2"/>
  <c r="M11" i="2"/>
  <c r="N11" i="2"/>
  <c r="G22" i="2" l="1"/>
  <c r="H22" i="2"/>
  <c r="I22" i="2"/>
  <c r="J22" i="2"/>
  <c r="K22" i="2"/>
  <c r="L22" i="2"/>
  <c r="M22" i="2"/>
  <c r="G54" i="2"/>
  <c r="H54" i="2"/>
  <c r="I54" i="2"/>
  <c r="J54" i="2"/>
  <c r="K54" i="2"/>
  <c r="L54" i="2"/>
  <c r="M54" i="2"/>
  <c r="G46" i="2"/>
  <c r="H46" i="2"/>
  <c r="I46" i="2"/>
  <c r="J46" i="2"/>
  <c r="K46" i="2"/>
  <c r="L46" i="2"/>
  <c r="M46" i="2"/>
  <c r="G38" i="2"/>
  <c r="J38" i="2" s="1"/>
  <c r="H38" i="2"/>
  <c r="K38" i="2" s="1"/>
  <c r="I38" i="2"/>
  <c r="L38" i="2" s="1"/>
  <c r="G30" i="2"/>
  <c r="H30" i="2"/>
  <c r="I30" i="2"/>
  <c r="J30" i="2"/>
  <c r="K30" i="2"/>
  <c r="L30" i="2"/>
  <c r="M30" i="2"/>
  <c r="I12" i="3" l="1"/>
  <c r="H12" i="3"/>
  <c r="G12" i="3"/>
  <c r="J12" i="3" l="1"/>
  <c r="K12" i="3" s="1"/>
  <c r="L12" i="3" s="1"/>
  <c r="K28" i="3" l="1"/>
  <c r="J28" i="3"/>
  <c r="I28" i="3"/>
  <c r="H28" i="3"/>
  <c r="G28" i="3"/>
  <c r="J20" i="3"/>
  <c r="I20" i="3"/>
  <c r="H20" i="3"/>
  <c r="G20" i="3"/>
  <c r="M53" i="2"/>
  <c r="L53" i="2"/>
  <c r="K53" i="2"/>
  <c r="J53" i="2"/>
  <c r="I53" i="2"/>
  <c r="H53" i="2"/>
  <c r="G53" i="2"/>
  <c r="M52" i="2"/>
  <c r="L52" i="2"/>
  <c r="K52" i="2"/>
  <c r="J52" i="2"/>
  <c r="I52" i="2"/>
  <c r="H52" i="2"/>
  <c r="G52" i="2"/>
  <c r="M51" i="2"/>
  <c r="L51" i="2"/>
  <c r="K51" i="2"/>
  <c r="J51" i="2"/>
  <c r="I51" i="2"/>
  <c r="H51" i="2"/>
  <c r="G51" i="2"/>
  <c r="M45" i="2"/>
  <c r="L45" i="2"/>
  <c r="K45" i="2"/>
  <c r="J45" i="2"/>
  <c r="I45" i="2"/>
  <c r="H45" i="2"/>
  <c r="G45" i="2"/>
  <c r="M44" i="2"/>
  <c r="L44" i="2"/>
  <c r="K44" i="2"/>
  <c r="J44" i="2"/>
  <c r="I44" i="2"/>
  <c r="H44" i="2"/>
  <c r="G44" i="2"/>
  <c r="M43" i="2"/>
  <c r="L43" i="2"/>
  <c r="K43" i="2"/>
  <c r="J43" i="2"/>
  <c r="I43" i="2"/>
  <c r="H43" i="2"/>
  <c r="G43" i="2"/>
  <c r="I37" i="2"/>
  <c r="L37" i="2" s="1"/>
  <c r="H37" i="2"/>
  <c r="K37" i="2" s="1"/>
  <c r="G37" i="2"/>
  <c r="J37" i="2" s="1"/>
  <c r="I36" i="2"/>
  <c r="L36" i="2" s="1"/>
  <c r="H36" i="2"/>
  <c r="K36" i="2" s="1"/>
  <c r="G36" i="2"/>
  <c r="J36" i="2" s="1"/>
  <c r="I35" i="2"/>
  <c r="L35" i="2" s="1"/>
  <c r="H35" i="2"/>
  <c r="K35" i="2" s="1"/>
  <c r="G35" i="2"/>
  <c r="J35" i="2" s="1"/>
  <c r="M29" i="2"/>
  <c r="L29" i="2"/>
  <c r="K29" i="2"/>
  <c r="J29" i="2"/>
  <c r="I29" i="2"/>
  <c r="H29" i="2"/>
  <c r="G29" i="2"/>
  <c r="M28" i="2"/>
  <c r="L28" i="2"/>
  <c r="K28" i="2"/>
  <c r="J28" i="2"/>
  <c r="I28" i="2"/>
  <c r="H28" i="2"/>
  <c r="G28" i="2"/>
  <c r="M27" i="2"/>
  <c r="L27" i="2"/>
  <c r="K27" i="2"/>
  <c r="J27" i="2"/>
  <c r="I27" i="2"/>
  <c r="H27" i="2"/>
  <c r="G27" i="2"/>
  <c r="M21" i="2"/>
  <c r="L21" i="2"/>
  <c r="K21" i="2"/>
  <c r="J21" i="2"/>
  <c r="I21" i="2"/>
  <c r="H21" i="2"/>
  <c r="G21" i="2"/>
  <c r="M20" i="2"/>
  <c r="L20" i="2"/>
  <c r="K20" i="2"/>
  <c r="J20" i="2"/>
  <c r="I20" i="2"/>
  <c r="H20" i="2"/>
  <c r="G20" i="2"/>
  <c r="M19" i="2"/>
  <c r="L19" i="2"/>
  <c r="K19" i="2"/>
  <c r="J19" i="2"/>
  <c r="I19" i="2"/>
  <c r="H19" i="2"/>
  <c r="G19" i="2"/>
  <c r="E17" i="2"/>
  <c r="C17" i="2"/>
  <c r="B17" i="2"/>
  <c r="A17" i="2"/>
</calcChain>
</file>

<file path=xl/sharedStrings.xml><?xml version="1.0" encoding="utf-8"?>
<sst xmlns="http://schemas.openxmlformats.org/spreadsheetml/2006/main" count="373" uniqueCount="149">
  <si>
    <t>NEW ZEALAND</t>
  </si>
  <si>
    <t>Schedules available at:</t>
  </si>
  <si>
    <t>www.eifc.com.au</t>
  </si>
  <si>
    <t>Export Bookings:</t>
  </si>
  <si>
    <t>exports@eifc.com.au</t>
  </si>
  <si>
    <t>Phone:</t>
  </si>
  <si>
    <t>NEW ZEALAND (NORTH ISLAND)</t>
  </si>
  <si>
    <t>Vessel</t>
  </si>
  <si>
    <t>Voy #</t>
  </si>
  <si>
    <t>Haz Doc Cut off 10am</t>
  </si>
  <si>
    <t>Vessel ETD</t>
  </si>
  <si>
    <t>Auckland</t>
  </si>
  <si>
    <t>Wellington</t>
  </si>
  <si>
    <t>Note</t>
  </si>
  <si>
    <t>NEW ZEALAND (SOUTH ISLAND)</t>
  </si>
  <si>
    <t xml:space="preserve">Vessel </t>
  </si>
  <si>
    <t>Lyttelton</t>
  </si>
  <si>
    <t>S.E. Asia - F.E. Asia - Sub Continent - Africa - Middle East - Europe - Americas</t>
  </si>
  <si>
    <t>Singapore &amp; S.E. Asia</t>
  </si>
  <si>
    <t xml:space="preserve">Singapore </t>
  </si>
  <si>
    <t>Bangkok</t>
  </si>
  <si>
    <t>Laem Chabang</t>
  </si>
  <si>
    <t>Pasir Gudang</t>
  </si>
  <si>
    <t>Penang</t>
  </si>
  <si>
    <t>Port Kelang</t>
  </si>
  <si>
    <t>Jakarta</t>
  </si>
  <si>
    <t>Semarang</t>
  </si>
  <si>
    <t>Surabaya</t>
  </si>
  <si>
    <t>Phillipines, Vietnam &amp; Hong Kong (via Singapore)</t>
  </si>
  <si>
    <t>Manila</t>
  </si>
  <si>
    <t>Cebu</t>
  </si>
  <si>
    <t>Haiphong</t>
  </si>
  <si>
    <t>Hanoi</t>
  </si>
  <si>
    <t>Ho Chi Minh</t>
  </si>
  <si>
    <t>Hong Kong</t>
  </si>
  <si>
    <t>Phnom Penh</t>
  </si>
  <si>
    <t>Europe (via Singapore)</t>
  </si>
  <si>
    <t>Southampton</t>
  </si>
  <si>
    <t>Rotterdam</t>
  </si>
  <si>
    <t>Felixstowe</t>
  </si>
  <si>
    <t>Hamburg</t>
  </si>
  <si>
    <t>Dublin</t>
  </si>
  <si>
    <t>Barcelona</t>
  </si>
  <si>
    <t>Le Havre</t>
  </si>
  <si>
    <t>Africa &amp; Middle East (via Singapore)</t>
  </si>
  <si>
    <t>Durban</t>
  </si>
  <si>
    <t>Capetown</t>
  </si>
  <si>
    <t>Johanesburg</t>
  </si>
  <si>
    <t>Dubai</t>
  </si>
  <si>
    <t>Jebel Ali</t>
  </si>
  <si>
    <t>Hamad</t>
  </si>
  <si>
    <t>Sub Continent (via Singapore)</t>
  </si>
  <si>
    <t>Bangalore</t>
  </si>
  <si>
    <t>Calcutta</t>
  </si>
  <si>
    <t>Mumbai</t>
  </si>
  <si>
    <t>New Delhi</t>
  </si>
  <si>
    <t>Nhava Sheva</t>
  </si>
  <si>
    <t>Colombo</t>
  </si>
  <si>
    <t>Chennai</t>
  </si>
  <si>
    <t>Busan</t>
  </si>
  <si>
    <t>Kobe</t>
  </si>
  <si>
    <t>Nagoya</t>
  </si>
  <si>
    <t>Osaka</t>
  </si>
  <si>
    <t>Tokyo</t>
  </si>
  <si>
    <t>Far East Asia (via Singapore)</t>
  </si>
  <si>
    <t>Shanghai</t>
  </si>
  <si>
    <t>Ningbo</t>
  </si>
  <si>
    <t>Kaohsiung</t>
  </si>
  <si>
    <t>Keelung</t>
  </si>
  <si>
    <t>Taichung</t>
  </si>
  <si>
    <t>Los Angeles</t>
  </si>
  <si>
    <t>Oakland</t>
  </si>
  <si>
    <t>New York</t>
  </si>
  <si>
    <t>Vancouver</t>
  </si>
  <si>
    <t>Buenos Aires</t>
  </si>
  <si>
    <t>Santos</t>
  </si>
  <si>
    <t>Valparaiso</t>
  </si>
  <si>
    <t>Callao</t>
  </si>
  <si>
    <t>(07) 3569 0767</t>
  </si>
  <si>
    <t>KOREA &amp; JAPAN (via Busan)</t>
  </si>
  <si>
    <t>Chiba</t>
  </si>
  <si>
    <t>Hakata</t>
  </si>
  <si>
    <t>Tomakomai</t>
  </si>
  <si>
    <t xml:space="preserve">Colon </t>
  </si>
  <si>
    <t>Central &amp; South America (via Busan)</t>
  </si>
  <si>
    <t>U.S.A. &amp; Canada (via Busan)</t>
  </si>
  <si>
    <t xml:space="preserve">BRISBANE EXPORT LCL SCHEDULE </t>
  </si>
  <si>
    <t xml:space="preserve">ON APPLICATION </t>
  </si>
  <si>
    <t xml:space="preserve">Cut Off 12Midday </t>
  </si>
  <si>
    <t>`</t>
  </si>
  <si>
    <t>NO HAZ</t>
  </si>
  <si>
    <t xml:space="preserve">Please enquire for options </t>
  </si>
  <si>
    <t>HAZ</t>
  </si>
  <si>
    <t>KOTA LARIS</t>
  </si>
  <si>
    <t>OOCL YOKOHAMA</t>
  </si>
  <si>
    <t>Brad@eifc.com.au</t>
  </si>
  <si>
    <t>ANL TASMAN TRADER</t>
  </si>
  <si>
    <t>2439</t>
  </si>
  <si>
    <t>KOTA LUMAYAN</t>
  </si>
  <si>
    <t>174N</t>
  </si>
  <si>
    <t>GSL KITHIRA</t>
  </si>
  <si>
    <t>441N</t>
  </si>
  <si>
    <t>OOCL BRISBANE</t>
  </si>
  <si>
    <t>234N</t>
  </si>
  <si>
    <t>CMA CGM FIORDLAND</t>
  </si>
  <si>
    <t>232N</t>
  </si>
  <si>
    <t>TIAN XIANG HE</t>
  </si>
  <si>
    <t>145N</t>
  </si>
  <si>
    <t>CMA CGM BAIKAL</t>
  </si>
  <si>
    <t>233N</t>
  </si>
  <si>
    <t>NYK FUSHIMI</t>
  </si>
  <si>
    <t>128N</t>
  </si>
  <si>
    <t xml:space="preserve">FIJI </t>
  </si>
  <si>
    <t>Cut Off 3:00PM</t>
  </si>
  <si>
    <t>Suva</t>
  </si>
  <si>
    <t>Lautoka</t>
  </si>
  <si>
    <t>Arkadia</t>
  </si>
  <si>
    <t>2524N</t>
  </si>
  <si>
    <t>Haz</t>
  </si>
  <si>
    <t>NPDL Tahiti</t>
  </si>
  <si>
    <t>2425N</t>
  </si>
  <si>
    <t>2426N</t>
  </si>
  <si>
    <t>2427N</t>
  </si>
  <si>
    <t xml:space="preserve"> </t>
  </si>
  <si>
    <t xml:space="preserve">Noumea </t>
  </si>
  <si>
    <t>MSC Carinna</t>
  </si>
  <si>
    <t>KI442A</t>
  </si>
  <si>
    <t>Apia (via AKL)</t>
  </si>
  <si>
    <t>ETA AKL</t>
  </si>
  <si>
    <t xml:space="preserve">Connectng Vessel </t>
  </si>
  <si>
    <t xml:space="preserve">ETD AKL </t>
  </si>
  <si>
    <t>APIA</t>
  </si>
  <si>
    <t>PFL Matai V11</t>
  </si>
  <si>
    <t>Pago Pago (via AKL)</t>
  </si>
  <si>
    <t>Pago Pago</t>
  </si>
  <si>
    <t>Nukualofa (via AKL)</t>
  </si>
  <si>
    <t>Nukualofa</t>
  </si>
  <si>
    <t>Liloa II V94</t>
  </si>
  <si>
    <t>Rarotonga (via AKL)</t>
  </si>
  <si>
    <t>Rarotonga</t>
  </si>
  <si>
    <t>Imua V142</t>
  </si>
  <si>
    <t>Capitaine Tasman V26</t>
  </si>
  <si>
    <t>196N</t>
  </si>
  <si>
    <t>NYK FUTAGO</t>
  </si>
  <si>
    <t>097N</t>
  </si>
  <si>
    <t>2443</t>
  </si>
  <si>
    <t>COSCO FELIXSTOWE</t>
  </si>
  <si>
    <t>191N</t>
  </si>
  <si>
    <t>084N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</si>
</sst>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u/>
      <sz val="8.8000000000000007"/>
      <color rgb="FF0B8DBF"/>
      <name val="Arial"/>
      <family val="2"/>
    </font>
    <font>
      <b/>
      <sz val="10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u/>
      <sz val="9"/>
      <color theme="10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9"/>
      <name val="Calibri"/>
      <family val="2"/>
      <scheme val="minor"/>
    </font>
    <font>
      <b/>
      <u/>
      <sz val="9"/>
      <color rgb="FFFF0000"/>
      <name val="Calibri"/>
      <family val="2"/>
      <scheme val="minor"/>
    </font>
    <font>
      <b/>
      <sz val="8"/>
      <name val="Calibri"/>
      <family val="2"/>
      <scheme val="minor"/>
    </font>
    <font>
      <b/>
      <sz val="8"/>
      <color theme="1"/>
      <name val="Calibri"/>
      <family val="2"/>
      <scheme val="minor"/>
    </font>
    <font>
      <u/>
      <sz val="8.8000000000000007"/>
      <color rgb="FF0B8DBF"/>
      <name val="Arial"/>
      <family val="2"/>
    </font>
    <font>
      <sz val="8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6"/>
      <color rgb="FF4D822B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89999084444715716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52">
    <xf numFmtId="0" fontId="0" fillId="0" borderId="0" xfId="0"/>
    <xf numFmtId="0" fontId="1" fillId="0" borderId="0" xfId="0" applyFont="1"/>
    <xf numFmtId="0" fontId="4" fillId="0" borderId="0" xfId="0" applyFont="1"/>
    <xf numFmtId="0" fontId="6" fillId="0" borderId="0" xfId="0" applyFont="1"/>
    <xf numFmtId="0" fontId="8" fillId="0" borderId="0" xfId="0" applyFont="1"/>
    <xf numFmtId="0" fontId="9" fillId="0" borderId="0" xfId="0" applyFont="1"/>
    <xf numFmtId="0" fontId="10" fillId="0" borderId="0" xfId="0" applyFont="1"/>
    <xf numFmtId="16" fontId="12" fillId="0" borderId="1" xfId="0" applyNumberFormat="1" applyFont="1" applyBorder="1" applyAlignment="1">
      <alignment horizontal="center" vertical="center"/>
    </xf>
    <xf numFmtId="49" fontId="12" fillId="3" borderId="1" xfId="0" applyNumberFormat="1" applyFont="1" applyFill="1" applyBorder="1" applyAlignment="1">
      <alignment horizontal="center" vertical="center"/>
    </xf>
    <xf numFmtId="16" fontId="12" fillId="3" borderId="1" xfId="0" applyNumberFormat="1" applyFont="1" applyFill="1" applyBorder="1" applyAlignment="1">
      <alignment horizontal="center" vertical="center"/>
    </xf>
    <xf numFmtId="16" fontId="12" fillId="3" borderId="0" xfId="0" applyNumberFormat="1" applyFont="1" applyFill="1" applyAlignment="1">
      <alignment horizontal="center" vertical="center"/>
    </xf>
    <xf numFmtId="16" fontId="6" fillId="3" borderId="0" xfId="0" applyNumberFormat="1" applyFont="1" applyFill="1" applyAlignment="1">
      <alignment horizontal="center" vertical="center"/>
    </xf>
    <xf numFmtId="0" fontId="6" fillId="3" borderId="0" xfId="0" applyFont="1" applyFill="1" applyAlignment="1">
      <alignment horizontal="left" vertical="center"/>
    </xf>
    <xf numFmtId="0" fontId="6" fillId="3" borderId="0" xfId="0" applyFont="1" applyFill="1" applyAlignment="1">
      <alignment horizontal="center" vertical="center"/>
    </xf>
    <xf numFmtId="0" fontId="13" fillId="0" borderId="0" xfId="0" applyFont="1"/>
    <xf numFmtId="0" fontId="0" fillId="3" borderId="0" xfId="0" applyFill="1"/>
    <xf numFmtId="0" fontId="12" fillId="3" borderId="0" xfId="0" applyFont="1" applyFill="1" applyAlignment="1">
      <alignment horizontal="center"/>
    </xf>
    <xf numFmtId="0" fontId="11" fillId="2" borderId="3" xfId="0" applyFont="1" applyFill="1" applyBorder="1" applyAlignment="1">
      <alignment horizontal="center" vertical="center" wrapText="1" readingOrder="1"/>
    </xf>
    <xf numFmtId="0" fontId="11" fillId="2" borderId="4" xfId="0" applyFont="1" applyFill="1" applyBorder="1" applyAlignment="1">
      <alignment horizontal="center" vertical="center" wrapText="1" readingOrder="1"/>
    </xf>
    <xf numFmtId="16" fontId="14" fillId="3" borderId="1" xfId="0" applyNumberFormat="1" applyFont="1" applyFill="1" applyBorder="1" applyAlignment="1">
      <alignment horizontal="center" vertical="center"/>
    </xf>
    <xf numFmtId="16" fontId="14" fillId="3" borderId="0" xfId="0" applyNumberFormat="1" applyFont="1" applyFill="1" applyAlignment="1">
      <alignment horizontal="center" vertical="center"/>
    </xf>
    <xf numFmtId="0" fontId="0" fillId="3" borderId="0" xfId="0" applyFill="1" applyAlignment="1">
      <alignment vertical="center"/>
    </xf>
    <xf numFmtId="0" fontId="15" fillId="3" borderId="0" xfId="0" applyFont="1" applyFill="1" applyAlignment="1">
      <alignment vertical="center" wrapText="1"/>
    </xf>
    <xf numFmtId="16" fontId="14" fillId="0" borderId="1" xfId="0" applyNumberFormat="1" applyFont="1" applyBorder="1" applyAlignment="1">
      <alignment horizontal="center" vertical="center"/>
    </xf>
    <xf numFmtId="0" fontId="2" fillId="0" borderId="0" xfId="1" applyBorder="1"/>
    <xf numFmtId="0" fontId="14" fillId="0" borderId="1" xfId="0" applyFont="1" applyBorder="1" applyAlignment="1">
      <alignment horizontal="center" vertical="center"/>
    </xf>
    <xf numFmtId="16" fontId="14" fillId="0" borderId="5" xfId="0" applyNumberFormat="1" applyFont="1" applyBorder="1" applyAlignment="1">
      <alignment horizontal="center" vertical="center"/>
    </xf>
    <xf numFmtId="16" fontId="12" fillId="0" borderId="1" xfId="0" applyNumberFormat="1" applyFont="1" applyBorder="1" applyAlignment="1">
      <alignment horizontal="center" vertical="center" wrapText="1"/>
    </xf>
    <xf numFmtId="16" fontId="12" fillId="0" borderId="0" xfId="0" applyNumberFormat="1" applyFont="1" applyAlignment="1">
      <alignment horizontal="center" vertical="center" wrapText="1"/>
    </xf>
    <xf numFmtId="49" fontId="12" fillId="3" borderId="0" xfId="0" applyNumberFormat="1" applyFont="1" applyFill="1" applyAlignment="1">
      <alignment horizontal="center" vertical="center"/>
    </xf>
    <xf numFmtId="16" fontId="12" fillId="0" borderId="0" xfId="0" applyNumberFormat="1" applyFont="1" applyAlignment="1">
      <alignment horizontal="center" vertical="center"/>
    </xf>
    <xf numFmtId="0" fontId="0" fillId="4" borderId="0" xfId="0" applyFill="1"/>
    <xf numFmtId="0" fontId="1" fillId="4" borderId="0" xfId="0" applyFont="1" applyFill="1"/>
    <xf numFmtId="0" fontId="1" fillId="3" borderId="0" xfId="0" applyFont="1" applyFill="1"/>
    <xf numFmtId="0" fontId="4" fillId="3" borderId="0" xfId="0" applyFont="1" applyFill="1"/>
    <xf numFmtId="0" fontId="6" fillId="3" borderId="0" xfId="0" applyFont="1" applyFill="1"/>
    <xf numFmtId="0" fontId="8" fillId="3" borderId="0" xfId="0" applyFont="1" applyFill="1"/>
    <xf numFmtId="0" fontId="9" fillId="3" borderId="0" xfId="0" applyFont="1" applyFill="1"/>
    <xf numFmtId="0" fontId="10" fillId="3" borderId="0" xfId="0" applyFont="1" applyFill="1"/>
    <xf numFmtId="0" fontId="16" fillId="3" borderId="0" xfId="0" applyFont="1" applyFill="1"/>
    <xf numFmtId="0" fontId="6" fillId="3" borderId="0" xfId="0" applyFont="1" applyFill="1" applyAlignment="1">
      <alignment vertical="center" wrapText="1"/>
    </xf>
    <xf numFmtId="0" fontId="1" fillId="3" borderId="0" xfId="0" applyFont="1" applyFill="1" applyAlignment="1">
      <alignment vertical="center"/>
    </xf>
    <xf numFmtId="0" fontId="11" fillId="2" borderId="1" xfId="0" applyFont="1" applyFill="1" applyBorder="1" applyAlignment="1">
      <alignment horizontal="center" vertical="center" wrapText="1" readingOrder="1"/>
    </xf>
    <xf numFmtId="0" fontId="3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7" fillId="0" borderId="0" xfId="1" applyFont="1" applyBorder="1" applyAlignment="1">
      <alignment horizontal="left"/>
    </xf>
    <xf numFmtId="0" fontId="11" fillId="2" borderId="3" xfId="0" applyFont="1" applyFill="1" applyBorder="1" applyAlignment="1">
      <alignment horizontal="center" vertical="center" wrapText="1" readingOrder="1"/>
    </xf>
    <xf numFmtId="0" fontId="11" fillId="2" borderId="4" xfId="0" applyFont="1" applyFill="1" applyBorder="1" applyAlignment="1">
      <alignment horizontal="center" vertical="center" wrapText="1" readingOrder="1"/>
    </xf>
    <xf numFmtId="0" fontId="6" fillId="3" borderId="0" xfId="0" applyFont="1" applyFill="1" applyAlignment="1">
      <alignment horizontal="left" vertical="center" wrapText="1"/>
    </xf>
    <xf numFmtId="0" fontId="12" fillId="3" borderId="2" xfId="0" applyFont="1" applyFill="1" applyBorder="1" applyAlignment="1">
      <alignment horizontal="center"/>
    </xf>
    <xf numFmtId="0" fontId="11" fillId="3" borderId="0" xfId="0" applyFont="1" applyFill="1" applyAlignment="1">
      <alignment horizontal="center" vertical="center" wrapText="1" readingOrder="1"/>
    </xf>
    <xf numFmtId="0" fontId="11" fillId="3" borderId="1" xfId="0" applyFont="1" applyFill="1" applyBorder="1" applyAlignment="1">
      <alignment horizontal="center" vertical="center" wrapText="1" readingOrder="1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9525</xdr:rowOff>
    </xdr:from>
    <xdr:to>
      <xdr:col>3</xdr:col>
      <xdr:colOff>554355</xdr:colOff>
      <xdr:row>5</xdr:row>
      <xdr:rowOff>211455</xdr:rowOff>
    </xdr:to>
    <xdr:pic>
      <xdr:nvPicPr>
        <xdr:cNvPr id="2" name="Picture 5">
          <a:extLst>
            <a:ext uri="{FF2B5EF4-FFF2-40B4-BE49-F238E27FC236}">
              <a16:creationId xmlns:a16="http://schemas.microsoft.com/office/drawing/2014/main" id="{6F8AB68E-9D4A-46D3-8BAD-A9A11CAF30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40030"/>
          <a:ext cx="3331845" cy="952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176502</xdr:rowOff>
    </xdr:from>
    <xdr:to>
      <xdr:col>3</xdr:col>
      <xdr:colOff>453390</xdr:colOff>
      <xdr:row>6</xdr:row>
      <xdr:rowOff>17145</xdr:rowOff>
    </xdr:to>
    <xdr:pic>
      <xdr:nvPicPr>
        <xdr:cNvPr id="2" name="Picture 4">
          <a:extLst>
            <a:ext uri="{FF2B5EF4-FFF2-40B4-BE49-F238E27FC236}">
              <a16:creationId xmlns:a16="http://schemas.microsoft.com/office/drawing/2014/main" id="{BFCD85C0-74B4-40E6-BEF6-AF38346042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76502"/>
          <a:ext cx="3327455" cy="10594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0</xdr:rowOff>
    </xdr:from>
    <xdr:to>
      <xdr:col>2</xdr:col>
      <xdr:colOff>777240</xdr:colOff>
      <xdr:row>5</xdr:row>
      <xdr:rowOff>129540</xdr:rowOff>
    </xdr:to>
    <xdr:pic>
      <xdr:nvPicPr>
        <xdr:cNvPr id="2" name="Picture 4">
          <a:extLst>
            <a:ext uri="{FF2B5EF4-FFF2-40B4-BE49-F238E27FC236}">
              <a16:creationId xmlns:a16="http://schemas.microsoft.com/office/drawing/2014/main" id="{A3B45302-B263-4915-A5CE-73594B1EC6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82880"/>
          <a:ext cx="3333750" cy="1047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9525</xdr:rowOff>
    </xdr:from>
    <xdr:to>
      <xdr:col>5</xdr:col>
      <xdr:colOff>131445</xdr:colOff>
      <xdr:row>6</xdr:row>
      <xdr:rowOff>173355</xdr:rowOff>
    </xdr:to>
    <xdr:pic>
      <xdr:nvPicPr>
        <xdr:cNvPr id="2" name="Picture 5">
          <a:extLst>
            <a:ext uri="{FF2B5EF4-FFF2-40B4-BE49-F238E27FC236}">
              <a16:creationId xmlns:a16="http://schemas.microsoft.com/office/drawing/2014/main" id="{088A5F6E-AB5F-4857-838F-953D16E0DC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4300" y="192405"/>
          <a:ext cx="3335655" cy="10629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Brad@eifc.com.au" TargetMode="External"/><Relationship Id="rId2" Type="http://schemas.openxmlformats.org/officeDocument/2006/relationships/hyperlink" Target="http://www.eifc.com.au/" TargetMode="External"/><Relationship Id="rId1" Type="http://schemas.openxmlformats.org/officeDocument/2006/relationships/hyperlink" Target="mailto:exports@eifc.com.au?subject=Export%20LCL%20Booking" TargetMode="External"/><Relationship Id="rId5" Type="http://schemas.openxmlformats.org/officeDocument/2006/relationships/drawing" Target="../drawings/drawing1.xml"/><Relationship Id="rId4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hyperlink" Target="mailto:Brad@eifc.com.au" TargetMode="External"/><Relationship Id="rId2" Type="http://schemas.openxmlformats.org/officeDocument/2006/relationships/hyperlink" Target="http://www.eifc.com.au/" TargetMode="External"/><Relationship Id="rId1" Type="http://schemas.openxmlformats.org/officeDocument/2006/relationships/hyperlink" Target="mailto:exports@eifc.com.au?subject=Export%20LCL%20Booking" TargetMode="External"/><Relationship Id="rId5" Type="http://schemas.openxmlformats.org/officeDocument/2006/relationships/drawing" Target="../drawings/drawing2.xml"/><Relationship Id="rId4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hyperlink" Target="mailto:Brad@eifc.com.au" TargetMode="External"/><Relationship Id="rId2" Type="http://schemas.openxmlformats.org/officeDocument/2006/relationships/hyperlink" Target="http://www.eifc.com.au/" TargetMode="External"/><Relationship Id="rId1" Type="http://schemas.openxmlformats.org/officeDocument/2006/relationships/hyperlink" Target="mailto:exports@eifc.com.au?subject=Export%20LCL%20Booking" TargetMode="External"/><Relationship Id="rId4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hyperlink" Target="mailto:Brad@eifc.com.au" TargetMode="External"/><Relationship Id="rId2" Type="http://schemas.openxmlformats.org/officeDocument/2006/relationships/hyperlink" Target="http://www.eifc.com.au/" TargetMode="External"/><Relationship Id="rId1" Type="http://schemas.openxmlformats.org/officeDocument/2006/relationships/hyperlink" Target="mailto:exports@eifc.com.au?subject=Export%20LCL%20Booking" TargetMode="External"/><Relationship Id="rId4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447E79-0253-40D8-8942-F09B1C78D1B1}">
  <dimension ref="A1:N21"/>
  <sheetViews>
    <sheetView showGridLines="0" showRowColHeaders="0" tabSelected="1" topLeftCell="A5" workbookViewId="0">
      <selection activeCell="E12" sqref="E12"/>
    </sheetView>
  </sheetViews>
  <sheetFormatPr defaultRowHeight="14.4" x14ac:dyDescent="0.3"/>
  <cols>
    <col min="1" max="1" width="20.6640625" customWidth="1"/>
    <col min="2" max="6" width="9.88671875" customWidth="1"/>
  </cols>
  <sheetData>
    <row r="1" spans="1:13" ht="18" customHeight="1" x14ac:dyDescent="0.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</row>
    <row r="2" spans="1:13" ht="23.4" x14ac:dyDescent="0.45">
      <c r="A2" s="1"/>
      <c r="B2" s="1"/>
      <c r="C2" s="1"/>
      <c r="D2" s="1"/>
      <c r="E2" s="43" t="s">
        <v>86</v>
      </c>
      <c r="F2" s="43"/>
      <c r="G2" s="43"/>
      <c r="H2" s="43"/>
      <c r="I2" s="43"/>
      <c r="J2" s="43"/>
      <c r="K2" s="1"/>
      <c r="L2" s="1"/>
      <c r="M2" s="1"/>
    </row>
    <row r="3" spans="1:13" ht="18" customHeight="1" x14ac:dyDescent="0.3">
      <c r="A3" s="1"/>
      <c r="B3" s="1"/>
      <c r="C3" s="1"/>
      <c r="D3" s="2"/>
      <c r="E3" s="44" t="s">
        <v>0</v>
      </c>
      <c r="F3" s="44"/>
      <c r="G3" s="44"/>
      <c r="H3" s="44"/>
      <c r="I3" s="44"/>
      <c r="J3" s="44"/>
      <c r="K3" s="1"/>
      <c r="L3" s="1"/>
      <c r="M3" s="1"/>
    </row>
    <row r="4" spans="1:13" ht="18" customHeight="1" x14ac:dyDescent="0.3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</row>
    <row r="5" spans="1:13" ht="18" customHeight="1" x14ac:dyDescent="0.3">
      <c r="A5" s="1"/>
      <c r="B5" s="1"/>
      <c r="C5" s="1"/>
      <c r="D5" s="1"/>
      <c r="E5" s="1"/>
      <c r="F5" s="1"/>
      <c r="G5" s="3" t="s">
        <v>1</v>
      </c>
      <c r="H5" s="3"/>
      <c r="I5" s="45" t="s">
        <v>2</v>
      </c>
      <c r="J5" s="45"/>
      <c r="K5" s="3"/>
      <c r="L5" s="3"/>
      <c r="M5" s="1"/>
    </row>
    <row r="6" spans="1:13" ht="18" customHeight="1" x14ac:dyDescent="0.3">
      <c r="A6" s="1"/>
      <c r="B6" s="1"/>
      <c r="C6" s="1"/>
      <c r="D6" s="1"/>
      <c r="E6" s="1"/>
      <c r="F6" s="1"/>
      <c r="G6" s="3" t="s">
        <v>3</v>
      </c>
      <c r="H6" s="3"/>
      <c r="I6" s="45" t="s">
        <v>4</v>
      </c>
      <c r="J6" s="45"/>
      <c r="K6" s="3" t="s">
        <v>5</v>
      </c>
      <c r="L6" s="3" t="s">
        <v>78</v>
      </c>
      <c r="M6" s="1"/>
    </row>
    <row r="7" spans="1:13" ht="25.8" x14ac:dyDescent="0.5">
      <c r="A7" s="4"/>
      <c r="B7" s="5"/>
      <c r="C7" s="6"/>
      <c r="D7" s="6"/>
      <c r="E7" s="1"/>
      <c r="F7" s="1"/>
      <c r="G7" s="3"/>
      <c r="H7" s="3"/>
      <c r="I7" s="24" t="s">
        <v>95</v>
      </c>
      <c r="J7" s="3"/>
      <c r="K7" s="3"/>
      <c r="L7" s="3"/>
      <c r="M7" s="1"/>
    </row>
    <row r="8" spans="1:13" ht="18" customHeight="1" x14ac:dyDescent="0.3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</row>
    <row r="9" spans="1:13" ht="18" customHeight="1" x14ac:dyDescent="0.3">
      <c r="A9" s="3" t="s">
        <v>6</v>
      </c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</row>
    <row r="10" spans="1:13" ht="18" customHeight="1" x14ac:dyDescent="0.3">
      <c r="A10" s="42" t="s">
        <v>7</v>
      </c>
      <c r="B10" s="42" t="s">
        <v>8</v>
      </c>
      <c r="C10" s="42" t="s">
        <v>9</v>
      </c>
      <c r="D10" s="42" t="s">
        <v>88</v>
      </c>
      <c r="E10" s="42" t="s">
        <v>10</v>
      </c>
      <c r="F10" s="42" t="s">
        <v>11</v>
      </c>
      <c r="G10" s="42" t="s">
        <v>12</v>
      </c>
      <c r="H10" s="42" t="s">
        <v>13</v>
      </c>
      <c r="I10" s="1"/>
      <c r="J10" s="1"/>
      <c r="K10" s="1"/>
      <c r="L10" s="1"/>
      <c r="M10" s="1"/>
    </row>
    <row r="11" spans="1:13" ht="18" customHeight="1" x14ac:dyDescent="0.3">
      <c r="A11" s="42"/>
      <c r="B11" s="42"/>
      <c r="C11" s="42"/>
      <c r="D11" s="42"/>
      <c r="E11" s="42"/>
      <c r="F11" s="42"/>
      <c r="G11" s="42"/>
      <c r="H11" s="42"/>
      <c r="I11" s="1"/>
      <c r="J11" s="1"/>
      <c r="K11" s="1"/>
      <c r="L11" s="1"/>
      <c r="M11" s="1"/>
    </row>
    <row r="12" spans="1:13" ht="18" customHeight="1" x14ac:dyDescent="0.3">
      <c r="A12" s="27" t="s">
        <v>96</v>
      </c>
      <c r="B12" s="8" t="s">
        <v>145</v>
      </c>
      <c r="C12" s="9" t="s">
        <v>92</v>
      </c>
      <c r="D12" s="9">
        <v>45597</v>
      </c>
      <c r="E12" s="9">
        <v>45610</v>
      </c>
      <c r="F12" s="19">
        <v>45617</v>
      </c>
      <c r="G12" s="7">
        <f>F12+10</f>
        <v>45627</v>
      </c>
      <c r="H12" s="7"/>
      <c r="I12" s="1"/>
      <c r="J12" s="1"/>
      <c r="K12" s="1"/>
      <c r="L12" s="1"/>
      <c r="M12" s="1"/>
    </row>
    <row r="13" spans="1:13" ht="18" customHeight="1" x14ac:dyDescent="0.3">
      <c r="A13" s="27" t="s">
        <v>110</v>
      </c>
      <c r="B13" s="8" t="s">
        <v>111</v>
      </c>
      <c r="C13" s="9" t="s">
        <v>90</v>
      </c>
      <c r="D13" s="9">
        <v>45616</v>
      </c>
      <c r="E13" s="9">
        <v>45621</v>
      </c>
      <c r="F13" s="19">
        <v>45625</v>
      </c>
      <c r="G13" s="7">
        <f>F13+10</f>
        <v>45635</v>
      </c>
      <c r="H13" s="7"/>
      <c r="I13" s="1"/>
      <c r="J13" s="1"/>
      <c r="K13" s="1"/>
      <c r="L13" s="1"/>
      <c r="M13" s="1"/>
    </row>
    <row r="14" spans="1:13" ht="18" customHeight="1" x14ac:dyDescent="0.3">
      <c r="A14" s="27" t="s">
        <v>143</v>
      </c>
      <c r="B14" s="8" t="s">
        <v>144</v>
      </c>
      <c r="C14" s="9" t="s">
        <v>90</v>
      </c>
      <c r="D14" s="9">
        <v>45623</v>
      </c>
      <c r="E14" s="9">
        <v>45630</v>
      </c>
      <c r="F14" s="19">
        <v>45633</v>
      </c>
      <c r="G14" s="7">
        <f>F14+10</f>
        <v>45643</v>
      </c>
      <c r="H14" s="7"/>
      <c r="I14" s="1"/>
      <c r="J14" s="1"/>
      <c r="K14" s="1"/>
      <c r="L14" s="1"/>
      <c r="M14" s="1"/>
    </row>
    <row r="15" spans="1:13" ht="18" customHeight="1" x14ac:dyDescent="0.3">
      <c r="A15" s="27" t="s">
        <v>146</v>
      </c>
      <c r="B15" s="8" t="s">
        <v>147</v>
      </c>
      <c r="C15" s="9" t="s">
        <v>90</v>
      </c>
      <c r="D15" s="9">
        <v>45637</v>
      </c>
      <c r="E15" s="9">
        <v>45642</v>
      </c>
      <c r="F15" s="19">
        <v>45646</v>
      </c>
      <c r="G15" s="7">
        <f>F15+10</f>
        <v>45656</v>
      </c>
      <c r="H15" s="7"/>
      <c r="I15" s="1"/>
      <c r="J15" s="1"/>
      <c r="K15" s="1"/>
      <c r="L15" s="1"/>
      <c r="M15" s="1"/>
    </row>
    <row r="16" spans="1:13" ht="18" customHeight="1" x14ac:dyDescent="0.3">
      <c r="A16" s="28"/>
      <c r="B16" s="29"/>
      <c r="C16" s="10"/>
      <c r="D16" s="10"/>
      <c r="E16" s="10"/>
      <c r="F16" s="20"/>
      <c r="G16" s="30"/>
      <c r="H16" s="30"/>
      <c r="I16" s="1"/>
      <c r="J16" s="1"/>
      <c r="K16" s="1"/>
      <c r="L16" s="1"/>
      <c r="M16" s="1"/>
    </row>
    <row r="17" spans="1:14" ht="18" customHeight="1" x14ac:dyDescent="0.3">
      <c r="A17" s="12" t="s">
        <v>14</v>
      </c>
      <c r="B17" s="13"/>
      <c r="C17" s="11"/>
      <c r="D17" s="11"/>
      <c r="E17" s="11"/>
      <c r="F17" s="11"/>
      <c r="G17" s="11"/>
      <c r="H17" s="1"/>
      <c r="I17" s="1"/>
      <c r="J17" s="1"/>
      <c r="K17" s="1"/>
      <c r="L17" s="1"/>
      <c r="M17" s="1"/>
    </row>
    <row r="18" spans="1:14" ht="18" customHeight="1" x14ac:dyDescent="0.3">
      <c r="A18" s="42" t="s">
        <v>15</v>
      </c>
      <c r="B18" s="42" t="s">
        <v>8</v>
      </c>
      <c r="C18" s="42" t="s">
        <v>9</v>
      </c>
      <c r="D18" s="42" t="s">
        <v>88</v>
      </c>
      <c r="E18" s="42" t="s">
        <v>10</v>
      </c>
      <c r="F18" s="42" t="s">
        <v>16</v>
      </c>
      <c r="G18" s="42" t="s">
        <v>13</v>
      </c>
      <c r="H18" s="1"/>
      <c r="I18" s="1"/>
      <c r="J18" s="1"/>
      <c r="K18" s="1"/>
      <c r="L18" s="1"/>
      <c r="M18" s="1"/>
      <c r="N18" s="1"/>
    </row>
    <row r="19" spans="1:14" ht="18" customHeight="1" x14ac:dyDescent="0.3">
      <c r="A19" s="42"/>
      <c r="B19" s="42"/>
      <c r="C19" s="42"/>
      <c r="D19" s="42"/>
      <c r="E19" s="42"/>
      <c r="F19" s="42"/>
      <c r="G19" s="42"/>
      <c r="H19" s="1"/>
      <c r="I19" s="1"/>
      <c r="J19" s="1"/>
      <c r="K19" s="1"/>
      <c r="L19" s="1"/>
      <c r="M19" s="1"/>
      <c r="N19" s="1"/>
    </row>
    <row r="20" spans="1:14" ht="18" customHeight="1" x14ac:dyDescent="0.3">
      <c r="A20" s="7" t="s">
        <v>91</v>
      </c>
      <c r="B20" s="8"/>
      <c r="C20" s="9"/>
      <c r="D20" s="9"/>
      <c r="E20" s="9"/>
      <c r="F20" s="19"/>
      <c r="G20" s="7"/>
      <c r="I20" s="1"/>
      <c r="J20" s="1"/>
      <c r="K20" s="1"/>
      <c r="L20" s="1"/>
      <c r="M20" s="1"/>
      <c r="N20" s="1"/>
    </row>
    <row r="21" spans="1:14" x14ac:dyDescent="0.3">
      <c r="I21" s="1"/>
    </row>
  </sheetData>
  <mergeCells count="19">
    <mergeCell ref="E2:J2"/>
    <mergeCell ref="E3:J3"/>
    <mergeCell ref="I5:J5"/>
    <mergeCell ref="I6:J6"/>
    <mergeCell ref="A10:A11"/>
    <mergeCell ref="B10:B11"/>
    <mergeCell ref="C10:C11"/>
    <mergeCell ref="D10:D11"/>
    <mergeCell ref="E10:E11"/>
    <mergeCell ref="F10:F11"/>
    <mergeCell ref="G10:G11"/>
    <mergeCell ref="H10:H11"/>
    <mergeCell ref="F18:F19"/>
    <mergeCell ref="G18:G19"/>
    <mergeCell ref="A18:A19"/>
    <mergeCell ref="B18:B19"/>
    <mergeCell ref="C18:C19"/>
    <mergeCell ref="D18:D19"/>
    <mergeCell ref="E18:E19"/>
  </mergeCells>
  <hyperlinks>
    <hyperlink ref="I6" r:id="rId1" xr:uid="{E7F053C6-6351-46A8-B880-E225163F252D}"/>
    <hyperlink ref="I5" r:id="rId2" xr:uid="{020BA0EC-4C3A-42BB-A19D-7F63B773B546}"/>
    <hyperlink ref="I7" r:id="rId3" xr:uid="{CD20263A-445C-4EEE-B050-00348FF4E7D5}"/>
  </hyperlinks>
  <pageMargins left="0.7" right="0.7" top="0.75" bottom="0.75" header="0.3" footer="0.3"/>
  <pageSetup paperSize="9" orientation="portrait" horizontalDpi="0" verticalDpi="0" r:id="rId4"/>
  <drawing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29530A-AF91-4BE4-8898-71FA2DA58FEB}">
  <dimension ref="A2:N54"/>
  <sheetViews>
    <sheetView showGridLines="0" showRowColHeaders="0" zoomScale="115" zoomScaleNormal="115" workbookViewId="0">
      <selection activeCell="E6" sqref="E6"/>
    </sheetView>
  </sheetViews>
  <sheetFormatPr defaultRowHeight="14.4" x14ac:dyDescent="0.3"/>
  <cols>
    <col min="1" max="1" width="20.88671875" customWidth="1"/>
    <col min="2" max="13" width="10.5546875" customWidth="1"/>
  </cols>
  <sheetData>
    <row r="2" spans="1:14" ht="23.4" x14ac:dyDescent="0.45">
      <c r="E2" s="43" t="s">
        <v>86</v>
      </c>
      <c r="F2" s="43"/>
      <c r="G2" s="43"/>
      <c r="H2" s="43"/>
      <c r="I2" s="43"/>
      <c r="J2" s="43"/>
    </row>
    <row r="3" spans="1:14" x14ac:dyDescent="0.3">
      <c r="D3" s="14"/>
      <c r="E3" s="44" t="s">
        <v>17</v>
      </c>
      <c r="F3" s="44"/>
      <c r="G3" s="44"/>
      <c r="H3" s="44"/>
      <c r="I3" s="44"/>
      <c r="J3" s="44"/>
    </row>
    <row r="5" spans="1:14" x14ac:dyDescent="0.3">
      <c r="G5" s="3" t="s">
        <v>1</v>
      </c>
      <c r="H5" s="3"/>
      <c r="I5" s="45" t="s">
        <v>2</v>
      </c>
      <c r="J5" s="45"/>
      <c r="K5" s="3"/>
      <c r="L5" s="3"/>
      <c r="M5" s="1"/>
    </row>
    <row r="6" spans="1:14" x14ac:dyDescent="0.3">
      <c r="G6" s="3" t="s">
        <v>3</v>
      </c>
      <c r="H6" s="3"/>
      <c r="I6" s="45" t="s">
        <v>4</v>
      </c>
      <c r="J6" s="45"/>
      <c r="K6" s="3" t="s">
        <v>5</v>
      </c>
      <c r="L6" s="3" t="s">
        <v>78</v>
      </c>
      <c r="M6" s="1"/>
    </row>
    <row r="7" spans="1:14" x14ac:dyDescent="0.3">
      <c r="D7" s="15"/>
      <c r="E7" s="15"/>
      <c r="F7" s="15"/>
      <c r="G7" s="3"/>
      <c r="H7" s="3"/>
      <c r="I7" s="24" t="s">
        <v>95</v>
      </c>
      <c r="J7" s="3"/>
      <c r="K7" s="3"/>
      <c r="L7" s="3"/>
      <c r="M7" s="1"/>
    </row>
    <row r="8" spans="1:14" x14ac:dyDescent="0.3">
      <c r="A8" s="3" t="s">
        <v>18</v>
      </c>
      <c r="D8" s="16"/>
      <c r="E8" s="49"/>
      <c r="F8" s="49"/>
      <c r="G8" s="49"/>
      <c r="H8" s="49"/>
      <c r="I8" s="49"/>
      <c r="J8" s="49"/>
      <c r="K8" s="49"/>
      <c r="L8" s="49"/>
      <c r="M8" s="49"/>
    </row>
    <row r="9" spans="1:14" ht="14.4" customHeight="1" x14ac:dyDescent="0.3">
      <c r="A9" s="46" t="s">
        <v>15</v>
      </c>
      <c r="B9" s="46" t="s">
        <v>8</v>
      </c>
      <c r="C9" s="46" t="s">
        <v>9</v>
      </c>
      <c r="D9" s="42" t="s">
        <v>88</v>
      </c>
      <c r="E9" s="46" t="s">
        <v>10</v>
      </c>
      <c r="F9" s="46" t="s">
        <v>19</v>
      </c>
      <c r="G9" s="46" t="s">
        <v>20</v>
      </c>
      <c r="H9" s="46" t="s">
        <v>21</v>
      </c>
      <c r="I9" s="46" t="s">
        <v>22</v>
      </c>
      <c r="J9" s="46" t="s">
        <v>23</v>
      </c>
      <c r="K9" s="46" t="s">
        <v>24</v>
      </c>
      <c r="L9" s="46" t="s">
        <v>25</v>
      </c>
      <c r="M9" s="46" t="s">
        <v>26</v>
      </c>
      <c r="N9" s="46" t="s">
        <v>27</v>
      </c>
    </row>
    <row r="10" spans="1:14" x14ac:dyDescent="0.3">
      <c r="A10" s="47"/>
      <c r="B10" s="47"/>
      <c r="C10" s="47"/>
      <c r="D10" s="42"/>
      <c r="E10" s="47"/>
      <c r="F10" s="47"/>
      <c r="G10" s="47"/>
      <c r="H10" s="47"/>
      <c r="I10" s="47"/>
      <c r="J10" s="47"/>
      <c r="K10" s="47"/>
      <c r="L10" s="47"/>
      <c r="M10" s="47"/>
      <c r="N10" s="47"/>
    </row>
    <row r="11" spans="1:14" x14ac:dyDescent="0.3">
      <c r="A11" s="19" t="s">
        <v>98</v>
      </c>
      <c r="B11" s="25" t="s">
        <v>99</v>
      </c>
      <c r="C11" s="23">
        <v>45596</v>
      </c>
      <c r="D11" s="23">
        <v>45596</v>
      </c>
      <c r="E11" s="23">
        <v>45603</v>
      </c>
      <c r="F11" s="19">
        <v>45612</v>
      </c>
      <c r="G11" s="26">
        <f>F11+7</f>
        <v>45619</v>
      </c>
      <c r="H11" s="23">
        <f>F11+8</f>
        <v>45620</v>
      </c>
      <c r="I11" s="23">
        <f>F11+4</f>
        <v>45616</v>
      </c>
      <c r="J11" s="23">
        <f>F11+9</f>
        <v>45621</v>
      </c>
      <c r="K11" s="23">
        <f>F11+6</f>
        <v>45618</v>
      </c>
      <c r="L11" s="23">
        <f>F11+6</f>
        <v>45618</v>
      </c>
      <c r="M11" s="23">
        <f>F11+6</f>
        <v>45618</v>
      </c>
      <c r="N11" s="23">
        <f>F11+6</f>
        <v>45618</v>
      </c>
    </row>
    <row r="12" spans="1:14" x14ac:dyDescent="0.3">
      <c r="A12" s="19" t="s">
        <v>102</v>
      </c>
      <c r="B12" s="25" t="s">
        <v>103</v>
      </c>
      <c r="C12" s="23">
        <v>45602</v>
      </c>
      <c r="D12" s="23">
        <v>45603</v>
      </c>
      <c r="E12" s="23">
        <v>45610</v>
      </c>
      <c r="F12" s="19">
        <v>45619</v>
      </c>
      <c r="G12" s="26">
        <f>F12+7</f>
        <v>45626</v>
      </c>
      <c r="H12" s="23">
        <f>F12+8</f>
        <v>45627</v>
      </c>
      <c r="I12" s="23">
        <f>F12+4</f>
        <v>45623</v>
      </c>
      <c r="J12" s="23">
        <f>F12+9</f>
        <v>45628</v>
      </c>
      <c r="K12" s="23">
        <f>F12+6</f>
        <v>45625</v>
      </c>
      <c r="L12" s="23">
        <f>F12+6</f>
        <v>45625</v>
      </c>
      <c r="M12" s="23">
        <f>F12+6</f>
        <v>45625</v>
      </c>
      <c r="N12" s="23">
        <f>F12+6</f>
        <v>45625</v>
      </c>
    </row>
    <row r="13" spans="1:14" x14ac:dyDescent="0.3">
      <c r="A13" s="19" t="s">
        <v>94</v>
      </c>
      <c r="B13" s="25" t="s">
        <v>142</v>
      </c>
      <c r="C13" s="23">
        <v>45609</v>
      </c>
      <c r="D13" s="23">
        <v>45609</v>
      </c>
      <c r="E13" s="23">
        <v>45617</v>
      </c>
      <c r="F13" s="19">
        <v>45625</v>
      </c>
      <c r="G13" s="26">
        <f>F13+7</f>
        <v>45632</v>
      </c>
      <c r="H13" s="23">
        <f>F13+8</f>
        <v>45633</v>
      </c>
      <c r="I13" s="23">
        <f>F13+4</f>
        <v>45629</v>
      </c>
      <c r="J13" s="23">
        <f>F13+9</f>
        <v>45634</v>
      </c>
      <c r="K13" s="23">
        <f>F13+6</f>
        <v>45631</v>
      </c>
      <c r="L13" s="23">
        <f>F13+6</f>
        <v>45631</v>
      </c>
      <c r="M13" s="23">
        <f>F13+6</f>
        <v>45631</v>
      </c>
      <c r="N13" s="23">
        <f>F13+6</f>
        <v>45631</v>
      </c>
    </row>
    <row r="14" spans="1:14" x14ac:dyDescent="0.3">
      <c r="A14" s="19" t="s">
        <v>93</v>
      </c>
      <c r="B14" s="25" t="s">
        <v>148</v>
      </c>
      <c r="C14" s="23">
        <v>45621</v>
      </c>
      <c r="D14" s="23">
        <v>45621</v>
      </c>
      <c r="E14" s="23">
        <v>45627</v>
      </c>
      <c r="F14" s="19">
        <v>45639</v>
      </c>
      <c r="G14" s="26">
        <f>F14+7</f>
        <v>45646</v>
      </c>
      <c r="H14" s="23">
        <f>F14+8</f>
        <v>45647</v>
      </c>
      <c r="I14" s="23">
        <f>F14+4</f>
        <v>45643</v>
      </c>
      <c r="J14" s="23">
        <f>F14+9</f>
        <v>45648</v>
      </c>
      <c r="K14" s="23">
        <f>F14+6</f>
        <v>45645</v>
      </c>
      <c r="L14" s="23">
        <f>F14+6</f>
        <v>45645</v>
      </c>
      <c r="M14" s="23">
        <f>F14+6</f>
        <v>45645</v>
      </c>
      <c r="N14" s="23">
        <f>F14+6</f>
        <v>45645</v>
      </c>
    </row>
    <row r="15" spans="1:14" x14ac:dyDescent="0.3">
      <c r="A15" s="48"/>
      <c r="B15" s="48"/>
      <c r="C15" s="48"/>
      <c r="D15" s="11"/>
      <c r="E15" s="11"/>
      <c r="F15" s="11"/>
      <c r="G15" s="11"/>
      <c r="H15" s="21"/>
      <c r="I15" s="22"/>
      <c r="J15" s="22"/>
      <c r="K15" s="22"/>
    </row>
    <row r="16" spans="1:14" x14ac:dyDescent="0.3">
      <c r="A16" s="12" t="s">
        <v>28</v>
      </c>
      <c r="B16" s="13"/>
      <c r="C16" s="11"/>
      <c r="D16" s="11"/>
      <c r="E16" s="11"/>
      <c r="F16" s="11"/>
      <c r="G16" s="11"/>
      <c r="H16" s="21"/>
      <c r="I16" s="22"/>
      <c r="J16" s="22"/>
      <c r="K16" s="22"/>
    </row>
    <row r="17" spans="1:13" x14ac:dyDescent="0.3">
      <c r="A17" s="46" t="str">
        <f>A9</f>
        <v xml:space="preserve">Vessel </v>
      </c>
      <c r="B17" s="46" t="str">
        <f>B9</f>
        <v>Voy #</v>
      </c>
      <c r="C17" s="46" t="str">
        <f>C9</f>
        <v>Haz Doc Cut off 10am</v>
      </c>
      <c r="D17" s="42" t="s">
        <v>88</v>
      </c>
      <c r="E17" s="46" t="str">
        <f>E9</f>
        <v>Vessel ETD</v>
      </c>
      <c r="F17" s="46" t="s">
        <v>19</v>
      </c>
      <c r="G17" s="46" t="s">
        <v>29</v>
      </c>
      <c r="H17" s="46" t="s">
        <v>30</v>
      </c>
      <c r="I17" s="46" t="s">
        <v>31</v>
      </c>
      <c r="J17" s="46" t="s">
        <v>32</v>
      </c>
      <c r="K17" s="46" t="s">
        <v>33</v>
      </c>
      <c r="L17" s="46" t="s">
        <v>34</v>
      </c>
      <c r="M17" s="46" t="s">
        <v>35</v>
      </c>
    </row>
    <row r="18" spans="1:13" ht="14.4" customHeight="1" x14ac:dyDescent="0.3">
      <c r="A18" s="47"/>
      <c r="B18" s="47"/>
      <c r="C18" s="47"/>
      <c r="D18" s="42"/>
      <c r="E18" s="47"/>
      <c r="F18" s="47"/>
      <c r="G18" s="47"/>
      <c r="H18" s="47"/>
      <c r="I18" s="47"/>
      <c r="J18" s="47"/>
      <c r="K18" s="47"/>
      <c r="L18" s="47"/>
      <c r="M18" s="47"/>
    </row>
    <row r="19" spans="1:13" x14ac:dyDescent="0.3">
      <c r="A19" s="19" t="s">
        <v>98</v>
      </c>
      <c r="B19" s="25" t="s">
        <v>99</v>
      </c>
      <c r="C19" s="23">
        <v>45596</v>
      </c>
      <c r="D19" s="23">
        <v>45596</v>
      </c>
      <c r="E19" s="23">
        <v>45603</v>
      </c>
      <c r="F19" s="19">
        <v>45612</v>
      </c>
      <c r="G19" s="23">
        <f>F19+9</f>
        <v>45621</v>
      </c>
      <c r="H19" s="23">
        <f>F19+14</f>
        <v>45626</v>
      </c>
      <c r="I19" s="23">
        <f>F19+11</f>
        <v>45623</v>
      </c>
      <c r="J19" s="23">
        <f>F19+25</f>
        <v>45637</v>
      </c>
      <c r="K19" s="23">
        <f>F19+8</f>
        <v>45620</v>
      </c>
      <c r="L19" s="23">
        <f>F19+8</f>
        <v>45620</v>
      </c>
      <c r="M19" s="23">
        <f>F19+8</f>
        <v>45620</v>
      </c>
    </row>
    <row r="20" spans="1:13" x14ac:dyDescent="0.3">
      <c r="A20" s="19" t="s">
        <v>102</v>
      </c>
      <c r="B20" s="25" t="s">
        <v>103</v>
      </c>
      <c r="C20" s="23">
        <v>45602</v>
      </c>
      <c r="D20" s="23">
        <v>45603</v>
      </c>
      <c r="E20" s="23">
        <v>45610</v>
      </c>
      <c r="F20" s="19">
        <v>45619</v>
      </c>
      <c r="G20" s="23">
        <f>F20+9</f>
        <v>45628</v>
      </c>
      <c r="H20" s="23">
        <f>F20+14</f>
        <v>45633</v>
      </c>
      <c r="I20" s="23">
        <f>F20+11</f>
        <v>45630</v>
      </c>
      <c r="J20" s="23">
        <f>F20+25</f>
        <v>45644</v>
      </c>
      <c r="K20" s="23">
        <f>F20+8</f>
        <v>45627</v>
      </c>
      <c r="L20" s="23">
        <f>F20+8</f>
        <v>45627</v>
      </c>
      <c r="M20" s="23">
        <f>F20+8</f>
        <v>45627</v>
      </c>
    </row>
    <row r="21" spans="1:13" x14ac:dyDescent="0.3">
      <c r="A21" s="19" t="s">
        <v>94</v>
      </c>
      <c r="B21" s="25" t="s">
        <v>142</v>
      </c>
      <c r="C21" s="23">
        <v>45609</v>
      </c>
      <c r="D21" s="23">
        <v>45609</v>
      </c>
      <c r="E21" s="23">
        <v>45617</v>
      </c>
      <c r="F21" s="19">
        <v>45625</v>
      </c>
      <c r="G21" s="23">
        <f>F21+9</f>
        <v>45634</v>
      </c>
      <c r="H21" s="23">
        <f>F21+14</f>
        <v>45639</v>
      </c>
      <c r="I21" s="23">
        <f>F21+11</f>
        <v>45636</v>
      </c>
      <c r="J21" s="23">
        <f>F21+25</f>
        <v>45650</v>
      </c>
      <c r="K21" s="23">
        <f>F21+8</f>
        <v>45633</v>
      </c>
      <c r="L21" s="23">
        <f>F21+8</f>
        <v>45633</v>
      </c>
      <c r="M21" s="23">
        <f>F21+8</f>
        <v>45633</v>
      </c>
    </row>
    <row r="22" spans="1:13" x14ac:dyDescent="0.3">
      <c r="A22" s="19" t="s">
        <v>93</v>
      </c>
      <c r="B22" s="25" t="s">
        <v>148</v>
      </c>
      <c r="C22" s="23">
        <v>45621</v>
      </c>
      <c r="D22" s="23">
        <v>45621</v>
      </c>
      <c r="E22" s="23">
        <v>45627</v>
      </c>
      <c r="F22" s="19">
        <v>45639</v>
      </c>
      <c r="G22" s="23">
        <f>F22+9</f>
        <v>45648</v>
      </c>
      <c r="H22" s="23">
        <f>F22+14</f>
        <v>45653</v>
      </c>
      <c r="I22" s="23">
        <f>F22+11</f>
        <v>45650</v>
      </c>
      <c r="J22" s="23">
        <f>F22+25</f>
        <v>45664</v>
      </c>
      <c r="K22" s="23">
        <f>F22+8</f>
        <v>45647</v>
      </c>
      <c r="L22" s="23">
        <f>F22+8</f>
        <v>45647</v>
      </c>
      <c r="M22" s="23">
        <f>F22+8</f>
        <v>45647</v>
      </c>
    </row>
    <row r="24" spans="1:13" x14ac:dyDescent="0.3">
      <c r="A24" s="12" t="s">
        <v>36</v>
      </c>
    </row>
    <row r="25" spans="1:13" ht="14.4" customHeight="1" x14ac:dyDescent="0.3">
      <c r="A25" s="46" t="s">
        <v>15</v>
      </c>
      <c r="B25" s="46" t="s">
        <v>8</v>
      </c>
      <c r="C25" s="46" t="s">
        <v>9</v>
      </c>
      <c r="D25" s="42" t="s">
        <v>88</v>
      </c>
      <c r="E25" s="46" t="s">
        <v>10</v>
      </c>
      <c r="F25" s="46" t="s">
        <v>19</v>
      </c>
      <c r="G25" s="46" t="s">
        <v>37</v>
      </c>
      <c r="H25" s="46" t="s">
        <v>38</v>
      </c>
      <c r="I25" s="46" t="s">
        <v>39</v>
      </c>
      <c r="J25" s="46" t="s">
        <v>40</v>
      </c>
      <c r="K25" s="46" t="s">
        <v>41</v>
      </c>
      <c r="L25" s="46" t="s">
        <v>42</v>
      </c>
      <c r="M25" s="46" t="s">
        <v>43</v>
      </c>
    </row>
    <row r="26" spans="1:13" x14ac:dyDescent="0.3">
      <c r="A26" s="47"/>
      <c r="B26" s="47"/>
      <c r="C26" s="47"/>
      <c r="D26" s="42"/>
      <c r="E26" s="47"/>
      <c r="F26" s="47"/>
      <c r="G26" s="47"/>
      <c r="H26" s="47"/>
      <c r="I26" s="47"/>
      <c r="J26" s="47"/>
      <c r="K26" s="47"/>
      <c r="L26" s="47"/>
      <c r="M26" s="47"/>
    </row>
    <row r="27" spans="1:13" x14ac:dyDescent="0.3">
      <c r="A27" s="19" t="s">
        <v>98</v>
      </c>
      <c r="B27" s="25" t="s">
        <v>99</v>
      </c>
      <c r="C27" s="23">
        <v>45596</v>
      </c>
      <c r="D27" s="23">
        <v>45596</v>
      </c>
      <c r="E27" s="23">
        <v>45603</v>
      </c>
      <c r="F27" s="19">
        <v>45612</v>
      </c>
      <c r="G27" s="23">
        <f>F27+25</f>
        <v>45637</v>
      </c>
      <c r="H27" s="23">
        <f>F27+26</f>
        <v>45638</v>
      </c>
      <c r="I27" s="23">
        <f>F27+24</f>
        <v>45636</v>
      </c>
      <c r="J27" s="23">
        <f>F27+29</f>
        <v>45641</v>
      </c>
      <c r="K27" s="23">
        <f>F27+32</f>
        <v>45644</v>
      </c>
      <c r="L27" s="23">
        <f>F27+22</f>
        <v>45634</v>
      </c>
      <c r="M27" s="23">
        <f>F27+24</f>
        <v>45636</v>
      </c>
    </row>
    <row r="28" spans="1:13" x14ac:dyDescent="0.3">
      <c r="A28" s="19" t="s">
        <v>102</v>
      </c>
      <c r="B28" s="25" t="s">
        <v>103</v>
      </c>
      <c r="C28" s="23">
        <v>45602</v>
      </c>
      <c r="D28" s="23">
        <v>45603</v>
      </c>
      <c r="E28" s="23">
        <v>45610</v>
      </c>
      <c r="F28" s="19">
        <v>45619</v>
      </c>
      <c r="G28" s="23">
        <f>F28+25</f>
        <v>45644</v>
      </c>
      <c r="H28" s="23">
        <f>F28+26</f>
        <v>45645</v>
      </c>
      <c r="I28" s="23">
        <f>F28+24</f>
        <v>45643</v>
      </c>
      <c r="J28" s="23">
        <f>F28+29</f>
        <v>45648</v>
      </c>
      <c r="K28" s="23">
        <f>F28+32</f>
        <v>45651</v>
      </c>
      <c r="L28" s="23">
        <f>F28+22</f>
        <v>45641</v>
      </c>
      <c r="M28" s="23">
        <f>F28+24</f>
        <v>45643</v>
      </c>
    </row>
    <row r="29" spans="1:13" x14ac:dyDescent="0.3">
      <c r="A29" s="19" t="s">
        <v>94</v>
      </c>
      <c r="B29" s="25" t="s">
        <v>142</v>
      </c>
      <c r="C29" s="23">
        <v>45609</v>
      </c>
      <c r="D29" s="23">
        <v>45609</v>
      </c>
      <c r="E29" s="23">
        <v>45617</v>
      </c>
      <c r="F29" s="19">
        <v>45625</v>
      </c>
      <c r="G29" s="23">
        <f>F29+25</f>
        <v>45650</v>
      </c>
      <c r="H29" s="23">
        <f>F29+26</f>
        <v>45651</v>
      </c>
      <c r="I29" s="23">
        <f>F29+24</f>
        <v>45649</v>
      </c>
      <c r="J29" s="23">
        <f>F29+29</f>
        <v>45654</v>
      </c>
      <c r="K29" s="23">
        <f>F29+32</f>
        <v>45657</v>
      </c>
      <c r="L29" s="23">
        <f>F29+22</f>
        <v>45647</v>
      </c>
      <c r="M29" s="23">
        <f>F29+24</f>
        <v>45649</v>
      </c>
    </row>
    <row r="30" spans="1:13" x14ac:dyDescent="0.3">
      <c r="A30" s="19" t="s">
        <v>93</v>
      </c>
      <c r="B30" s="25" t="s">
        <v>148</v>
      </c>
      <c r="C30" s="23">
        <v>45621</v>
      </c>
      <c r="D30" s="23">
        <v>45621</v>
      </c>
      <c r="E30" s="23">
        <v>45627</v>
      </c>
      <c r="F30" s="19">
        <v>45639</v>
      </c>
      <c r="G30" s="23">
        <f>F30+25</f>
        <v>45664</v>
      </c>
      <c r="H30" s="23">
        <f>F30+26</f>
        <v>45665</v>
      </c>
      <c r="I30" s="23">
        <f>F30+24</f>
        <v>45663</v>
      </c>
      <c r="J30" s="23">
        <f>F30+29</f>
        <v>45668</v>
      </c>
      <c r="K30" s="23">
        <f>F30+32</f>
        <v>45671</v>
      </c>
      <c r="L30" s="23">
        <f>F30+22</f>
        <v>45661</v>
      </c>
      <c r="M30" s="23">
        <f>F30+24</f>
        <v>45663</v>
      </c>
    </row>
    <row r="32" spans="1:13" ht="14.4" customHeight="1" x14ac:dyDescent="0.3">
      <c r="A32" s="12" t="s">
        <v>44</v>
      </c>
    </row>
    <row r="33" spans="1:13" x14ac:dyDescent="0.3">
      <c r="A33" s="46" t="s">
        <v>15</v>
      </c>
      <c r="B33" s="46" t="s">
        <v>8</v>
      </c>
      <c r="C33" s="46" t="s">
        <v>9</v>
      </c>
      <c r="D33" s="42" t="s">
        <v>88</v>
      </c>
      <c r="E33" s="46" t="s">
        <v>10</v>
      </c>
      <c r="F33" s="46" t="s">
        <v>19</v>
      </c>
      <c r="G33" s="46" t="s">
        <v>45</v>
      </c>
      <c r="H33" s="46" t="s">
        <v>46</v>
      </c>
      <c r="I33" s="46" t="s">
        <v>47</v>
      </c>
      <c r="J33" s="46" t="s">
        <v>48</v>
      </c>
      <c r="K33" s="46" t="s">
        <v>49</v>
      </c>
      <c r="L33" s="46" t="s">
        <v>50</v>
      </c>
    </row>
    <row r="34" spans="1:13" x14ac:dyDescent="0.3">
      <c r="A34" s="47"/>
      <c r="B34" s="47"/>
      <c r="C34" s="47"/>
      <c r="D34" s="42"/>
      <c r="E34" s="47"/>
      <c r="F34" s="47"/>
      <c r="G34" s="47"/>
      <c r="H34" s="47"/>
      <c r="I34" s="47"/>
      <c r="J34" s="47"/>
      <c r="K34" s="47"/>
      <c r="L34" s="47"/>
    </row>
    <row r="35" spans="1:13" x14ac:dyDescent="0.3">
      <c r="A35" s="19" t="s">
        <v>98</v>
      </c>
      <c r="B35" s="25" t="s">
        <v>99</v>
      </c>
      <c r="C35" s="23">
        <v>45596</v>
      </c>
      <c r="D35" s="23">
        <v>45596</v>
      </c>
      <c r="E35" s="23">
        <v>45603</v>
      </c>
      <c r="F35" s="19">
        <v>45612</v>
      </c>
      <c r="G35" s="23">
        <f>F35+20</f>
        <v>45632</v>
      </c>
      <c r="H35" s="23">
        <f>F35+20</f>
        <v>45632</v>
      </c>
      <c r="I35" s="23">
        <f>F35+29</f>
        <v>45641</v>
      </c>
      <c r="J35" s="23">
        <f t="shared" ref="J35:K37" si="0">G35+9</f>
        <v>45641</v>
      </c>
      <c r="K35" s="23">
        <f t="shared" si="0"/>
        <v>45641</v>
      </c>
      <c r="L35" s="23">
        <f>I35+16</f>
        <v>45657</v>
      </c>
    </row>
    <row r="36" spans="1:13" x14ac:dyDescent="0.3">
      <c r="A36" s="19" t="s">
        <v>102</v>
      </c>
      <c r="B36" s="25" t="s">
        <v>103</v>
      </c>
      <c r="C36" s="23">
        <v>45602</v>
      </c>
      <c r="D36" s="23">
        <v>45603</v>
      </c>
      <c r="E36" s="23">
        <v>45610</v>
      </c>
      <c r="F36" s="19">
        <v>45619</v>
      </c>
      <c r="G36" s="23">
        <f>F36+20</f>
        <v>45639</v>
      </c>
      <c r="H36" s="23">
        <f>F36+20</f>
        <v>45639</v>
      </c>
      <c r="I36" s="23">
        <f>F36+29</f>
        <v>45648</v>
      </c>
      <c r="J36" s="23">
        <f t="shared" si="0"/>
        <v>45648</v>
      </c>
      <c r="K36" s="23">
        <f t="shared" si="0"/>
        <v>45648</v>
      </c>
      <c r="L36" s="23">
        <f>I36+16</f>
        <v>45664</v>
      </c>
    </row>
    <row r="37" spans="1:13" x14ac:dyDescent="0.3">
      <c r="A37" s="19" t="s">
        <v>94</v>
      </c>
      <c r="B37" s="25" t="s">
        <v>142</v>
      </c>
      <c r="C37" s="23">
        <v>45609</v>
      </c>
      <c r="D37" s="23">
        <v>45609</v>
      </c>
      <c r="E37" s="23">
        <v>45617</v>
      </c>
      <c r="F37" s="19">
        <v>45625</v>
      </c>
      <c r="G37" s="23">
        <f>F37+20</f>
        <v>45645</v>
      </c>
      <c r="H37" s="23">
        <f>F37+20</f>
        <v>45645</v>
      </c>
      <c r="I37" s="23">
        <f>F37+29</f>
        <v>45654</v>
      </c>
      <c r="J37" s="23">
        <f t="shared" si="0"/>
        <v>45654</v>
      </c>
      <c r="K37" s="23">
        <f t="shared" si="0"/>
        <v>45654</v>
      </c>
      <c r="L37" s="23">
        <f>I37+16</f>
        <v>45670</v>
      </c>
    </row>
    <row r="38" spans="1:13" x14ac:dyDescent="0.3">
      <c r="A38" s="19" t="s">
        <v>93</v>
      </c>
      <c r="B38" s="25" t="s">
        <v>148</v>
      </c>
      <c r="C38" s="23">
        <v>45621</v>
      </c>
      <c r="D38" s="23">
        <v>45621</v>
      </c>
      <c r="E38" s="23">
        <v>45627</v>
      </c>
      <c r="F38" s="19">
        <v>45639</v>
      </c>
      <c r="G38" s="23">
        <f>F38+20</f>
        <v>45659</v>
      </c>
      <c r="H38" s="23">
        <f>F38+20</f>
        <v>45659</v>
      </c>
      <c r="I38" s="23">
        <f>F38+29</f>
        <v>45668</v>
      </c>
      <c r="J38" s="23">
        <f t="shared" ref="J38" si="1">G38+9</f>
        <v>45668</v>
      </c>
      <c r="K38" s="23">
        <f t="shared" ref="K38" si="2">H38+9</f>
        <v>45668</v>
      </c>
      <c r="L38" s="23">
        <f>I38+16</f>
        <v>45684</v>
      </c>
    </row>
    <row r="40" spans="1:13" ht="14.4" customHeight="1" x14ac:dyDescent="0.3">
      <c r="A40" s="10" t="s">
        <v>51</v>
      </c>
    </row>
    <row r="41" spans="1:13" x14ac:dyDescent="0.3">
      <c r="A41" s="46" t="s">
        <v>15</v>
      </c>
      <c r="B41" s="46" t="s">
        <v>8</v>
      </c>
      <c r="C41" s="46" t="s">
        <v>9</v>
      </c>
      <c r="D41" s="42" t="s">
        <v>88</v>
      </c>
      <c r="E41" s="46" t="s">
        <v>10</v>
      </c>
      <c r="F41" s="46" t="s">
        <v>19</v>
      </c>
      <c r="G41" s="46" t="s">
        <v>52</v>
      </c>
      <c r="H41" s="46" t="s">
        <v>53</v>
      </c>
      <c r="I41" s="46" t="s">
        <v>54</v>
      </c>
      <c r="J41" s="46" t="s">
        <v>55</v>
      </c>
      <c r="K41" s="46" t="s">
        <v>56</v>
      </c>
      <c r="L41" s="46" t="s">
        <v>57</v>
      </c>
      <c r="M41" s="46" t="s">
        <v>58</v>
      </c>
    </row>
    <row r="42" spans="1:13" x14ac:dyDescent="0.3">
      <c r="A42" s="47"/>
      <c r="B42" s="47"/>
      <c r="C42" s="47"/>
      <c r="D42" s="42"/>
      <c r="E42" s="47"/>
      <c r="F42" s="47"/>
      <c r="G42" s="47"/>
      <c r="H42" s="47"/>
      <c r="I42" s="47"/>
      <c r="J42" s="47"/>
      <c r="K42" s="47"/>
      <c r="L42" s="47"/>
      <c r="M42" s="47"/>
    </row>
    <row r="43" spans="1:13" x14ac:dyDescent="0.3">
      <c r="A43" s="19" t="s">
        <v>98</v>
      </c>
      <c r="B43" s="25" t="s">
        <v>99</v>
      </c>
      <c r="C43" s="23">
        <v>45596</v>
      </c>
      <c r="D43" s="23">
        <v>45596</v>
      </c>
      <c r="E43" s="23">
        <v>45603</v>
      </c>
      <c r="F43" s="19">
        <v>45612</v>
      </c>
      <c r="G43" s="23">
        <f>F43+14</f>
        <v>45626</v>
      </c>
      <c r="H43" s="23">
        <f>F43+6</f>
        <v>45618</v>
      </c>
      <c r="I43" s="23">
        <f>F43+10</f>
        <v>45622</v>
      </c>
      <c r="J43" s="23">
        <f>F43+16</f>
        <v>45628</v>
      </c>
      <c r="K43" s="23">
        <f>F43+10</f>
        <v>45622</v>
      </c>
      <c r="L43" s="23">
        <f>F43+6</f>
        <v>45618</v>
      </c>
      <c r="M43" s="23">
        <f>F43+7</f>
        <v>45619</v>
      </c>
    </row>
    <row r="44" spans="1:13" x14ac:dyDescent="0.3">
      <c r="A44" s="19" t="s">
        <v>102</v>
      </c>
      <c r="B44" s="25" t="s">
        <v>103</v>
      </c>
      <c r="C44" s="23">
        <v>45602</v>
      </c>
      <c r="D44" s="23">
        <v>45603</v>
      </c>
      <c r="E44" s="23">
        <v>45610</v>
      </c>
      <c r="F44" s="19">
        <v>45619</v>
      </c>
      <c r="G44" s="23">
        <f>F44+14</f>
        <v>45633</v>
      </c>
      <c r="H44" s="23">
        <f>F44+6</f>
        <v>45625</v>
      </c>
      <c r="I44" s="23">
        <f>F44+10</f>
        <v>45629</v>
      </c>
      <c r="J44" s="23">
        <f>F44+16</f>
        <v>45635</v>
      </c>
      <c r="K44" s="23">
        <f>F44+10</f>
        <v>45629</v>
      </c>
      <c r="L44" s="23">
        <f>F44+6</f>
        <v>45625</v>
      </c>
      <c r="M44" s="23">
        <f>F44+7</f>
        <v>45626</v>
      </c>
    </row>
    <row r="45" spans="1:13" x14ac:dyDescent="0.3">
      <c r="A45" s="19" t="s">
        <v>94</v>
      </c>
      <c r="B45" s="25" t="s">
        <v>142</v>
      </c>
      <c r="C45" s="23">
        <v>45609</v>
      </c>
      <c r="D45" s="23">
        <v>45609</v>
      </c>
      <c r="E45" s="23">
        <v>45617</v>
      </c>
      <c r="F45" s="19">
        <v>45625</v>
      </c>
      <c r="G45" s="23">
        <f>F45+14</f>
        <v>45639</v>
      </c>
      <c r="H45" s="23">
        <f>F45+6</f>
        <v>45631</v>
      </c>
      <c r="I45" s="23">
        <f>F45+10</f>
        <v>45635</v>
      </c>
      <c r="J45" s="23">
        <f>F45+16</f>
        <v>45641</v>
      </c>
      <c r="K45" s="23">
        <f>F45+10</f>
        <v>45635</v>
      </c>
      <c r="L45" s="23">
        <f>F45+6</f>
        <v>45631</v>
      </c>
      <c r="M45" s="23">
        <f>F45+7</f>
        <v>45632</v>
      </c>
    </row>
    <row r="46" spans="1:13" x14ac:dyDescent="0.3">
      <c r="A46" s="19" t="s">
        <v>93</v>
      </c>
      <c r="B46" s="25" t="s">
        <v>148</v>
      </c>
      <c r="C46" s="23">
        <v>45621</v>
      </c>
      <c r="D46" s="23">
        <v>45621</v>
      </c>
      <c r="E46" s="23">
        <v>45627</v>
      </c>
      <c r="F46" s="19">
        <v>45639</v>
      </c>
      <c r="G46" s="23">
        <f>F46+14</f>
        <v>45653</v>
      </c>
      <c r="H46" s="23">
        <f>F46+6</f>
        <v>45645</v>
      </c>
      <c r="I46" s="23">
        <f>F46+10</f>
        <v>45649</v>
      </c>
      <c r="J46" s="23">
        <f>F46+16</f>
        <v>45655</v>
      </c>
      <c r="K46" s="23">
        <f>F46+10</f>
        <v>45649</v>
      </c>
      <c r="L46" s="23">
        <f>F46+6</f>
        <v>45645</v>
      </c>
      <c r="M46" s="23">
        <f>F46+7</f>
        <v>45646</v>
      </c>
    </row>
    <row r="48" spans="1:13" ht="14.4" customHeight="1" x14ac:dyDescent="0.3">
      <c r="A48" s="3" t="s">
        <v>64</v>
      </c>
    </row>
    <row r="49" spans="1:13" x14ac:dyDescent="0.3">
      <c r="A49" s="46" t="s">
        <v>15</v>
      </c>
      <c r="B49" s="46" t="s">
        <v>8</v>
      </c>
      <c r="C49" s="46" t="s">
        <v>9</v>
      </c>
      <c r="D49" s="42" t="s">
        <v>88</v>
      </c>
      <c r="E49" s="46" t="s">
        <v>10</v>
      </c>
      <c r="F49" s="46" t="s">
        <v>19</v>
      </c>
      <c r="G49" s="46" t="s">
        <v>59</v>
      </c>
      <c r="H49" s="46" t="s">
        <v>34</v>
      </c>
      <c r="I49" s="46" t="s">
        <v>65</v>
      </c>
      <c r="J49" s="46" t="s">
        <v>66</v>
      </c>
      <c r="K49" s="46" t="s">
        <v>67</v>
      </c>
      <c r="L49" s="46" t="s">
        <v>68</v>
      </c>
      <c r="M49" s="46" t="s">
        <v>69</v>
      </c>
    </row>
    <row r="50" spans="1:13" x14ac:dyDescent="0.3">
      <c r="A50" s="47"/>
      <c r="B50" s="47"/>
      <c r="C50" s="47"/>
      <c r="D50" s="42"/>
      <c r="E50" s="47"/>
      <c r="F50" s="47"/>
      <c r="G50" s="47"/>
      <c r="H50" s="47"/>
      <c r="I50" s="47"/>
      <c r="J50" s="47"/>
      <c r="K50" s="47"/>
      <c r="L50" s="47"/>
      <c r="M50" s="47"/>
    </row>
    <row r="51" spans="1:13" x14ac:dyDescent="0.3">
      <c r="A51" s="19" t="s">
        <v>98</v>
      </c>
      <c r="B51" s="25" t="s">
        <v>99</v>
      </c>
      <c r="C51" s="23">
        <v>45596</v>
      </c>
      <c r="D51" s="23">
        <v>45596</v>
      </c>
      <c r="E51" s="23">
        <v>45603</v>
      </c>
      <c r="F51" s="19">
        <v>45612</v>
      </c>
      <c r="G51" s="23">
        <f>F51+11</f>
        <v>45623</v>
      </c>
      <c r="H51" s="23">
        <f>F51+6</f>
        <v>45618</v>
      </c>
      <c r="I51" s="23">
        <f>F51+10</f>
        <v>45622</v>
      </c>
      <c r="J51" s="23">
        <f>F51+9</f>
        <v>45621</v>
      </c>
      <c r="K51" s="23">
        <f>F51+8</f>
        <v>45620</v>
      </c>
      <c r="L51" s="23">
        <f>F51+8</f>
        <v>45620</v>
      </c>
      <c r="M51" s="23">
        <f>F51+8</f>
        <v>45620</v>
      </c>
    </row>
    <row r="52" spans="1:13" x14ac:dyDescent="0.3">
      <c r="A52" s="19" t="s">
        <v>102</v>
      </c>
      <c r="B52" s="25" t="s">
        <v>103</v>
      </c>
      <c r="C52" s="23">
        <v>45602</v>
      </c>
      <c r="D52" s="23">
        <v>45603</v>
      </c>
      <c r="E52" s="23">
        <v>45610</v>
      </c>
      <c r="F52" s="19">
        <v>45619</v>
      </c>
      <c r="G52" s="23">
        <f>F52+11</f>
        <v>45630</v>
      </c>
      <c r="H52" s="23">
        <f>F52+6</f>
        <v>45625</v>
      </c>
      <c r="I52" s="23">
        <f>F52+10</f>
        <v>45629</v>
      </c>
      <c r="J52" s="23">
        <f>F52+9</f>
        <v>45628</v>
      </c>
      <c r="K52" s="23">
        <f>F52+8</f>
        <v>45627</v>
      </c>
      <c r="L52" s="23">
        <f>F52+8</f>
        <v>45627</v>
      </c>
      <c r="M52" s="23">
        <f>F52+8</f>
        <v>45627</v>
      </c>
    </row>
    <row r="53" spans="1:13" x14ac:dyDescent="0.3">
      <c r="A53" s="19" t="s">
        <v>94</v>
      </c>
      <c r="B53" s="25" t="s">
        <v>142</v>
      </c>
      <c r="C53" s="23">
        <v>45609</v>
      </c>
      <c r="D53" s="23">
        <v>45609</v>
      </c>
      <c r="E53" s="23">
        <v>45617</v>
      </c>
      <c r="F53" s="19">
        <v>45625</v>
      </c>
      <c r="G53" s="23">
        <f>F53+11</f>
        <v>45636</v>
      </c>
      <c r="H53" s="23">
        <f>F53+6</f>
        <v>45631</v>
      </c>
      <c r="I53" s="23">
        <f>F53+10</f>
        <v>45635</v>
      </c>
      <c r="J53" s="23">
        <f>F53+9</f>
        <v>45634</v>
      </c>
      <c r="K53" s="23">
        <f>F53+8</f>
        <v>45633</v>
      </c>
      <c r="L53" s="23">
        <f>F53+8</f>
        <v>45633</v>
      </c>
      <c r="M53" s="23">
        <f>F53+8</f>
        <v>45633</v>
      </c>
    </row>
    <row r="54" spans="1:13" x14ac:dyDescent="0.3">
      <c r="A54" s="19" t="s">
        <v>93</v>
      </c>
      <c r="B54" s="25" t="s">
        <v>148</v>
      </c>
      <c r="C54" s="23">
        <v>45621</v>
      </c>
      <c r="D54" s="23">
        <v>45621</v>
      </c>
      <c r="E54" s="23">
        <v>45627</v>
      </c>
      <c r="F54" s="19">
        <v>45639</v>
      </c>
      <c r="G54" s="23">
        <f>F54+11</f>
        <v>45650</v>
      </c>
      <c r="H54" s="23">
        <f>F54+6</f>
        <v>45645</v>
      </c>
      <c r="I54" s="23">
        <f>F54+10</f>
        <v>45649</v>
      </c>
      <c r="J54" s="23">
        <f>F54+9</f>
        <v>45648</v>
      </c>
      <c r="K54" s="23">
        <f>F54+8</f>
        <v>45647</v>
      </c>
      <c r="L54" s="23">
        <f>F54+8</f>
        <v>45647</v>
      </c>
      <c r="M54" s="23">
        <f>F54+8</f>
        <v>45647</v>
      </c>
    </row>
  </sheetData>
  <mergeCells count="86">
    <mergeCell ref="E2:J2"/>
    <mergeCell ref="E3:J3"/>
    <mergeCell ref="I5:J5"/>
    <mergeCell ref="I6:J6"/>
    <mergeCell ref="E8:G8"/>
    <mergeCell ref="H8:J8"/>
    <mergeCell ref="N9:N10"/>
    <mergeCell ref="A15:C15"/>
    <mergeCell ref="K8:M8"/>
    <mergeCell ref="A9:A10"/>
    <mergeCell ref="B9:B10"/>
    <mergeCell ref="C9:C10"/>
    <mergeCell ref="D9:D10"/>
    <mergeCell ref="E9:E10"/>
    <mergeCell ref="F9:F10"/>
    <mergeCell ref="G9:G10"/>
    <mergeCell ref="H9:H10"/>
    <mergeCell ref="I9:I10"/>
    <mergeCell ref="J9:J10"/>
    <mergeCell ref="K9:K10"/>
    <mergeCell ref="L9:L10"/>
    <mergeCell ref="M9:M10"/>
    <mergeCell ref="M17:M18"/>
    <mergeCell ref="J17:J18"/>
    <mergeCell ref="K17:K18"/>
    <mergeCell ref="L17:L18"/>
    <mergeCell ref="G17:G18"/>
    <mergeCell ref="H17:H18"/>
    <mergeCell ref="I17:I18"/>
    <mergeCell ref="A25:A26"/>
    <mergeCell ref="B25:B26"/>
    <mergeCell ref="C25:C26"/>
    <mergeCell ref="D25:D26"/>
    <mergeCell ref="E25:E26"/>
    <mergeCell ref="A17:A18"/>
    <mergeCell ref="B17:B18"/>
    <mergeCell ref="C17:C18"/>
    <mergeCell ref="D17:D18"/>
    <mergeCell ref="E17:E18"/>
    <mergeCell ref="F17:F18"/>
    <mergeCell ref="M25:M26"/>
    <mergeCell ref="A33:A34"/>
    <mergeCell ref="B33:B34"/>
    <mergeCell ref="C33:C34"/>
    <mergeCell ref="D33:D34"/>
    <mergeCell ref="E33:E34"/>
    <mergeCell ref="F33:F34"/>
    <mergeCell ref="K33:K34"/>
    <mergeCell ref="L33:L34"/>
    <mergeCell ref="J25:J26"/>
    <mergeCell ref="K25:K26"/>
    <mergeCell ref="L25:L26"/>
    <mergeCell ref="F25:F26"/>
    <mergeCell ref="G25:G26"/>
    <mergeCell ref="H25:H26"/>
    <mergeCell ref="I25:I26"/>
    <mergeCell ref="F41:F42"/>
    <mergeCell ref="G33:G34"/>
    <mergeCell ref="H33:H34"/>
    <mergeCell ref="I33:I34"/>
    <mergeCell ref="J33:J34"/>
    <mergeCell ref="A41:A42"/>
    <mergeCell ref="B41:B42"/>
    <mergeCell ref="C41:C42"/>
    <mergeCell ref="D41:D42"/>
    <mergeCell ref="E41:E42"/>
    <mergeCell ref="M41:M42"/>
    <mergeCell ref="G41:G42"/>
    <mergeCell ref="H41:H42"/>
    <mergeCell ref="I41:I42"/>
    <mergeCell ref="J41:J42"/>
    <mergeCell ref="K41:K42"/>
    <mergeCell ref="L41:L42"/>
    <mergeCell ref="M49:M50"/>
    <mergeCell ref="A49:A50"/>
    <mergeCell ref="B49:B50"/>
    <mergeCell ref="C49:C50"/>
    <mergeCell ref="D49:D50"/>
    <mergeCell ref="E49:E50"/>
    <mergeCell ref="F49:F50"/>
    <mergeCell ref="G49:G50"/>
    <mergeCell ref="H49:H50"/>
    <mergeCell ref="I49:I50"/>
    <mergeCell ref="J49:J50"/>
    <mergeCell ref="K49:K50"/>
    <mergeCell ref="L49:L50"/>
  </mergeCells>
  <hyperlinks>
    <hyperlink ref="I6" r:id="rId1" xr:uid="{A7624248-B9D0-4DF4-A6EF-10E228060A57}"/>
    <hyperlink ref="I5" r:id="rId2" xr:uid="{CAB6B66C-ADFA-4630-9242-18BB5D51119B}"/>
    <hyperlink ref="I7" r:id="rId3" xr:uid="{197AD19E-1115-4870-9E1A-46600A121BF8}"/>
  </hyperlinks>
  <pageMargins left="0.7" right="0.7" top="0.75" bottom="0.75" header="0.3" footer="0.3"/>
  <pageSetup paperSize="9" orientation="portrait" horizontalDpi="0" verticalDpi="0" r:id="rId4"/>
  <drawing r:id="rId5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DB0357-1179-44AA-A0EB-49D405B1C781}">
  <dimension ref="A2:M37"/>
  <sheetViews>
    <sheetView showGridLines="0" showRowColHeaders="0" workbookViewId="0">
      <selection activeCell="B34" sqref="B34"/>
    </sheetView>
  </sheetViews>
  <sheetFormatPr defaultRowHeight="14.4" x14ac:dyDescent="0.3"/>
  <cols>
    <col min="1" max="1" width="21.6640625" customWidth="1"/>
    <col min="2" max="6" width="15.5546875" customWidth="1"/>
  </cols>
  <sheetData>
    <row r="2" spans="1:13" ht="23.4" x14ac:dyDescent="0.45">
      <c r="E2" s="43" t="s">
        <v>86</v>
      </c>
      <c r="F2" s="43"/>
      <c r="G2" s="43"/>
      <c r="H2" s="43"/>
      <c r="I2" s="43"/>
      <c r="J2" s="43"/>
    </row>
    <row r="3" spans="1:13" x14ac:dyDescent="0.3">
      <c r="D3" s="14"/>
      <c r="E3" s="44" t="s">
        <v>17</v>
      </c>
      <c r="F3" s="44"/>
      <c r="G3" s="44"/>
      <c r="H3" s="44"/>
      <c r="I3" s="44"/>
      <c r="J3" s="44"/>
    </row>
    <row r="5" spans="1:13" x14ac:dyDescent="0.3">
      <c r="G5" s="3" t="s">
        <v>1</v>
      </c>
      <c r="H5" s="3"/>
      <c r="I5" s="45" t="s">
        <v>2</v>
      </c>
      <c r="J5" s="45"/>
      <c r="K5" s="3"/>
      <c r="L5" s="3"/>
      <c r="M5" s="1"/>
    </row>
    <row r="6" spans="1:13" x14ac:dyDescent="0.3">
      <c r="G6" s="3" t="s">
        <v>3</v>
      </c>
      <c r="H6" s="3"/>
      <c r="I6" s="45" t="s">
        <v>4</v>
      </c>
      <c r="J6" s="45"/>
      <c r="K6" s="3" t="s">
        <v>5</v>
      </c>
      <c r="L6" s="3" t="s">
        <v>78</v>
      </c>
      <c r="M6" s="1"/>
    </row>
    <row r="7" spans="1:13" x14ac:dyDescent="0.3">
      <c r="D7" s="15"/>
      <c r="E7" s="15"/>
      <c r="F7" s="15"/>
      <c r="G7" s="3"/>
      <c r="H7" s="3"/>
      <c r="I7" s="24" t="s">
        <v>95</v>
      </c>
      <c r="J7" s="3"/>
      <c r="K7" s="3"/>
      <c r="L7" s="3"/>
      <c r="M7" s="1"/>
    </row>
    <row r="9" spans="1:13" x14ac:dyDescent="0.3">
      <c r="A9" s="3" t="s">
        <v>79</v>
      </c>
    </row>
    <row r="10" spans="1:13" x14ac:dyDescent="0.3">
      <c r="A10" s="46" t="s">
        <v>7</v>
      </c>
      <c r="B10" s="46" t="s">
        <v>8</v>
      </c>
      <c r="C10" s="46" t="s">
        <v>9</v>
      </c>
      <c r="D10" s="46" t="s">
        <v>88</v>
      </c>
      <c r="E10" s="46" t="s">
        <v>10</v>
      </c>
      <c r="F10" s="46" t="s">
        <v>59</v>
      </c>
      <c r="G10" s="17" t="s">
        <v>80</v>
      </c>
      <c r="H10" s="17" t="s">
        <v>81</v>
      </c>
      <c r="I10" s="17" t="s">
        <v>60</v>
      </c>
      <c r="J10" s="17" t="s">
        <v>61</v>
      </c>
      <c r="K10" s="17" t="s">
        <v>62</v>
      </c>
      <c r="L10" s="17" t="s">
        <v>82</v>
      </c>
      <c r="M10" s="17" t="s">
        <v>63</v>
      </c>
    </row>
    <row r="11" spans="1:13" x14ac:dyDescent="0.3">
      <c r="A11" s="47"/>
      <c r="B11" s="47"/>
      <c r="C11" s="47"/>
      <c r="D11" s="47"/>
      <c r="E11" s="47"/>
      <c r="F11" s="47"/>
      <c r="G11" s="18"/>
      <c r="H11" s="18"/>
      <c r="I11" s="18"/>
      <c r="J11" s="18"/>
      <c r="K11" s="18"/>
      <c r="L11" s="18"/>
      <c r="M11" s="18"/>
    </row>
    <row r="12" spans="1:13" x14ac:dyDescent="0.3">
      <c r="A12" s="19" t="s">
        <v>106</v>
      </c>
      <c r="B12" s="25" t="s">
        <v>107</v>
      </c>
      <c r="C12" s="23" t="s">
        <v>87</v>
      </c>
      <c r="D12" s="23">
        <v>45616</v>
      </c>
      <c r="E12" s="23">
        <v>45625</v>
      </c>
      <c r="F12" s="19">
        <v>45637</v>
      </c>
      <c r="G12" s="19">
        <f>F12+5</f>
        <v>45642</v>
      </c>
      <c r="H12" s="19">
        <f>F12+8</f>
        <v>45645</v>
      </c>
      <c r="I12" s="19">
        <f>F12+5</f>
        <v>45642</v>
      </c>
      <c r="J12" s="19">
        <f>I12</f>
        <v>45642</v>
      </c>
      <c r="K12" s="19">
        <f>J12+1</f>
        <v>45643</v>
      </c>
      <c r="L12" s="19">
        <f>K12-2</f>
        <v>45641</v>
      </c>
      <c r="M12" s="19">
        <f>F13+8</f>
        <v>45307</v>
      </c>
    </row>
    <row r="13" spans="1:13" x14ac:dyDescent="0.3">
      <c r="A13" s="19" t="s">
        <v>108</v>
      </c>
      <c r="B13" s="25" t="s">
        <v>105</v>
      </c>
      <c r="C13" s="23" t="s">
        <v>87</v>
      </c>
      <c r="D13" s="23">
        <v>45644</v>
      </c>
      <c r="E13" s="23">
        <v>45650</v>
      </c>
      <c r="F13" s="19">
        <v>45299</v>
      </c>
      <c r="G13" s="19">
        <f>F13+5</f>
        <v>45304</v>
      </c>
      <c r="H13" s="19">
        <f>F13+8</f>
        <v>45307</v>
      </c>
      <c r="I13" s="19">
        <f>F13+5</f>
        <v>45304</v>
      </c>
      <c r="J13" s="19">
        <f>I13</f>
        <v>45304</v>
      </c>
      <c r="K13" s="19">
        <f>J13+1</f>
        <v>45305</v>
      </c>
      <c r="L13" s="19">
        <f>K13-2</f>
        <v>45303</v>
      </c>
      <c r="M13" s="19">
        <f>F16+8</f>
        <v>8</v>
      </c>
    </row>
    <row r="14" spans="1:13" x14ac:dyDescent="0.3">
      <c r="A14" s="19" t="s">
        <v>104</v>
      </c>
      <c r="B14" s="25" t="s">
        <v>109</v>
      </c>
      <c r="C14" s="23" t="s">
        <v>87</v>
      </c>
      <c r="D14" s="23">
        <v>45299</v>
      </c>
      <c r="E14" s="23">
        <v>45305</v>
      </c>
      <c r="F14" s="19">
        <v>45320</v>
      </c>
      <c r="G14" s="19">
        <f>F14+5</f>
        <v>45325</v>
      </c>
      <c r="H14" s="19">
        <f>F14+8</f>
        <v>45328</v>
      </c>
      <c r="I14" s="19">
        <f>F14+5</f>
        <v>45325</v>
      </c>
      <c r="J14" s="19">
        <f>I14</f>
        <v>45325</v>
      </c>
      <c r="K14" s="19">
        <f>J14+1</f>
        <v>45326</v>
      </c>
      <c r="L14" s="19">
        <f>K14-2</f>
        <v>45324</v>
      </c>
      <c r="M14" s="19">
        <f>F16+8</f>
        <v>8</v>
      </c>
    </row>
    <row r="15" spans="1:13" x14ac:dyDescent="0.3">
      <c r="A15" s="19" t="s">
        <v>108</v>
      </c>
      <c r="B15" s="25" t="s">
        <v>109</v>
      </c>
      <c r="C15" s="23" t="s">
        <v>87</v>
      </c>
      <c r="D15" s="23">
        <v>45320</v>
      </c>
      <c r="E15" s="23">
        <v>45326</v>
      </c>
      <c r="F15" s="19">
        <v>45341</v>
      </c>
      <c r="G15" s="19">
        <f>F15+5</f>
        <v>45346</v>
      </c>
      <c r="H15" s="19">
        <f>F15+8</f>
        <v>45349</v>
      </c>
      <c r="I15" s="19">
        <f>F15+5</f>
        <v>45346</v>
      </c>
      <c r="J15" s="19">
        <f>I15</f>
        <v>45346</v>
      </c>
      <c r="K15" s="19">
        <f>J15+1</f>
        <v>45347</v>
      </c>
      <c r="L15" s="19">
        <f>K15-2</f>
        <v>45345</v>
      </c>
      <c r="M15" s="19">
        <f>F17+8</f>
        <v>8</v>
      </c>
    </row>
    <row r="17" spans="1:11" ht="14.4" customHeight="1" x14ac:dyDescent="0.3">
      <c r="A17" s="3" t="s">
        <v>85</v>
      </c>
    </row>
    <row r="18" spans="1:11" x14ac:dyDescent="0.3">
      <c r="A18" s="46" t="s">
        <v>7</v>
      </c>
      <c r="B18" s="46" t="s">
        <v>8</v>
      </c>
      <c r="C18" s="46" t="s">
        <v>9</v>
      </c>
      <c r="D18" s="46" t="s">
        <v>88</v>
      </c>
      <c r="E18" s="46" t="s">
        <v>10</v>
      </c>
      <c r="F18" s="46" t="s">
        <v>59</v>
      </c>
      <c r="G18" s="17" t="s">
        <v>70</v>
      </c>
      <c r="H18" s="17" t="s">
        <v>71</v>
      </c>
      <c r="I18" s="17" t="s">
        <v>72</v>
      </c>
      <c r="J18" s="42" t="s">
        <v>73</v>
      </c>
      <c r="K18" s="50"/>
    </row>
    <row r="19" spans="1:11" x14ac:dyDescent="0.3">
      <c r="A19" s="47"/>
      <c r="B19" s="47"/>
      <c r="C19" s="47"/>
      <c r="D19" s="47"/>
      <c r="E19" s="47"/>
      <c r="F19" s="47"/>
      <c r="G19" s="18"/>
      <c r="H19" s="18"/>
      <c r="I19" s="18"/>
      <c r="J19" s="42"/>
      <c r="K19" s="50"/>
    </row>
    <row r="20" spans="1:11" x14ac:dyDescent="0.3">
      <c r="A20" s="19" t="s">
        <v>106</v>
      </c>
      <c r="B20" s="25" t="s">
        <v>107</v>
      </c>
      <c r="C20" s="23" t="s">
        <v>87</v>
      </c>
      <c r="D20" s="23">
        <v>45616</v>
      </c>
      <c r="E20" s="23">
        <v>45625</v>
      </c>
      <c r="F20" s="19">
        <v>45637</v>
      </c>
      <c r="G20" s="23">
        <f t="shared" ref="G20" si="0">F20+18</f>
        <v>45655</v>
      </c>
      <c r="H20" s="23">
        <f t="shared" ref="H20" si="1">F20+23</f>
        <v>45660</v>
      </c>
      <c r="I20" s="23">
        <f t="shared" ref="I20" si="2">F20+30</f>
        <v>45667</v>
      </c>
      <c r="J20" s="23">
        <f t="shared" ref="J20" si="3">F20+16</f>
        <v>45653</v>
      </c>
      <c r="K20" s="20"/>
    </row>
    <row r="21" spans="1:11" x14ac:dyDescent="0.3">
      <c r="A21" s="19" t="s">
        <v>108</v>
      </c>
      <c r="B21" s="25" t="s">
        <v>105</v>
      </c>
      <c r="C21" s="23" t="s">
        <v>87</v>
      </c>
      <c r="D21" s="23">
        <v>45644</v>
      </c>
      <c r="E21" s="23">
        <v>45650</v>
      </c>
      <c r="F21" s="19">
        <v>45299</v>
      </c>
      <c r="G21" s="23">
        <f t="shared" ref="G21" si="4">F21+18</f>
        <v>45317</v>
      </c>
      <c r="H21" s="23">
        <f t="shared" ref="H21" si="5">F21+23</f>
        <v>45322</v>
      </c>
      <c r="I21" s="23">
        <f t="shared" ref="I21" si="6">F21+30</f>
        <v>45329</v>
      </c>
      <c r="J21" s="23">
        <f t="shared" ref="J21" si="7">F21+16</f>
        <v>45315</v>
      </c>
    </row>
    <row r="22" spans="1:11" x14ac:dyDescent="0.3">
      <c r="A22" s="19" t="s">
        <v>104</v>
      </c>
      <c r="B22" s="25" t="s">
        <v>109</v>
      </c>
      <c r="C22" s="23" t="s">
        <v>87</v>
      </c>
      <c r="D22" s="23">
        <v>45299</v>
      </c>
      <c r="E22" s="23">
        <v>45305</v>
      </c>
      <c r="F22" s="19">
        <v>45320</v>
      </c>
      <c r="G22" s="23"/>
      <c r="H22" s="23"/>
      <c r="I22" s="23"/>
      <c r="J22" s="23"/>
    </row>
    <row r="23" spans="1:11" x14ac:dyDescent="0.3">
      <c r="A23" s="19" t="s">
        <v>108</v>
      </c>
      <c r="B23" s="25" t="s">
        <v>109</v>
      </c>
      <c r="C23" s="23" t="s">
        <v>87</v>
      </c>
      <c r="D23" s="23">
        <v>45320</v>
      </c>
      <c r="E23" s="23">
        <v>45326</v>
      </c>
      <c r="F23" s="19">
        <v>45341</v>
      </c>
      <c r="G23" s="23">
        <f t="shared" ref="G23" si="8">F23+18</f>
        <v>45359</v>
      </c>
      <c r="H23" s="23">
        <f t="shared" ref="H23" si="9">F23+23</f>
        <v>45364</v>
      </c>
      <c r="I23" s="23">
        <f t="shared" ref="I23" si="10">F23+30</f>
        <v>45371</v>
      </c>
      <c r="J23" s="23">
        <f t="shared" ref="J23" si="11">F23+16</f>
        <v>45357</v>
      </c>
    </row>
    <row r="25" spans="1:11" ht="14.4" customHeight="1" x14ac:dyDescent="0.3">
      <c r="A25" s="3" t="s">
        <v>84</v>
      </c>
    </row>
    <row r="26" spans="1:11" x14ac:dyDescent="0.3">
      <c r="A26" s="46" t="s">
        <v>7</v>
      </c>
      <c r="B26" s="46" t="s">
        <v>8</v>
      </c>
      <c r="C26" s="46" t="s">
        <v>9</v>
      </c>
      <c r="D26" s="46" t="s">
        <v>88</v>
      </c>
      <c r="E26" s="46" t="s">
        <v>10</v>
      </c>
      <c r="F26" s="46" t="s">
        <v>59</v>
      </c>
      <c r="G26" s="46" t="s">
        <v>74</v>
      </c>
      <c r="H26" s="46" t="s">
        <v>75</v>
      </c>
      <c r="I26" s="46" t="s">
        <v>76</v>
      </c>
      <c r="J26" s="46" t="s">
        <v>77</v>
      </c>
      <c r="K26" s="46" t="s">
        <v>83</v>
      </c>
    </row>
    <row r="27" spans="1:11" x14ac:dyDescent="0.3">
      <c r="A27" s="47"/>
      <c r="B27" s="47"/>
      <c r="C27" s="47"/>
      <c r="D27" s="47"/>
      <c r="E27" s="47"/>
      <c r="F27" s="47"/>
      <c r="G27" s="47"/>
      <c r="H27" s="47"/>
      <c r="I27" s="47"/>
      <c r="J27" s="47"/>
      <c r="K27" s="47"/>
    </row>
    <row r="28" spans="1:11" x14ac:dyDescent="0.3">
      <c r="A28" s="19" t="s">
        <v>106</v>
      </c>
      <c r="B28" s="25" t="s">
        <v>107</v>
      </c>
      <c r="C28" s="23" t="s">
        <v>87</v>
      </c>
      <c r="D28" s="23">
        <v>45616</v>
      </c>
      <c r="E28" s="23">
        <v>45625</v>
      </c>
      <c r="F28" s="19">
        <v>45637</v>
      </c>
      <c r="G28" s="23">
        <f t="shared" ref="G28" si="12">F28+45</f>
        <v>45682</v>
      </c>
      <c r="H28" s="23">
        <f t="shared" ref="H28" si="13">F28+42</f>
        <v>45679</v>
      </c>
      <c r="I28" s="23">
        <f t="shared" ref="I28" si="14">F28+40</f>
        <v>45677</v>
      </c>
      <c r="J28" s="23">
        <f t="shared" ref="J28" si="15">F28+30</f>
        <v>45667</v>
      </c>
      <c r="K28" s="23">
        <f t="shared" ref="K28" si="16">F28+32</f>
        <v>45669</v>
      </c>
    </row>
    <row r="29" spans="1:11" x14ac:dyDescent="0.3">
      <c r="A29" s="19" t="s">
        <v>108</v>
      </c>
      <c r="B29" s="25" t="s">
        <v>105</v>
      </c>
      <c r="C29" s="23" t="s">
        <v>87</v>
      </c>
      <c r="D29" s="23">
        <v>45644</v>
      </c>
      <c r="E29" s="23">
        <v>45650</v>
      </c>
      <c r="F29" s="19">
        <v>45299</v>
      </c>
      <c r="G29" s="23">
        <f t="shared" ref="G29" si="17">F29+45</f>
        <v>45344</v>
      </c>
      <c r="H29" s="23">
        <f t="shared" ref="H29" si="18">F29+42</f>
        <v>45341</v>
      </c>
      <c r="I29" s="23">
        <f t="shared" ref="I29" si="19">F29+40</f>
        <v>45339</v>
      </c>
      <c r="J29" s="23">
        <f t="shared" ref="J29" si="20">F29+30</f>
        <v>45329</v>
      </c>
      <c r="K29" s="23">
        <f t="shared" ref="K29" si="21">F29+32</f>
        <v>45331</v>
      </c>
    </row>
    <row r="30" spans="1:11" x14ac:dyDescent="0.3">
      <c r="A30" s="19" t="s">
        <v>104</v>
      </c>
      <c r="B30" s="25" t="s">
        <v>109</v>
      </c>
      <c r="C30" s="23" t="s">
        <v>87</v>
      </c>
      <c r="D30" s="23">
        <v>45299</v>
      </c>
      <c r="E30" s="23">
        <v>45305</v>
      </c>
      <c r="F30" s="19">
        <v>45320</v>
      </c>
      <c r="G30" s="23"/>
      <c r="H30" s="23"/>
      <c r="I30" s="23"/>
      <c r="J30" s="23"/>
      <c r="K30" s="23"/>
    </row>
    <row r="31" spans="1:11" x14ac:dyDescent="0.3">
      <c r="A31" s="19" t="s">
        <v>108</v>
      </c>
      <c r="B31" s="25" t="s">
        <v>109</v>
      </c>
      <c r="C31" s="23" t="s">
        <v>87</v>
      </c>
      <c r="D31" s="23">
        <v>45320</v>
      </c>
      <c r="E31" s="23">
        <v>45326</v>
      </c>
      <c r="F31" s="19">
        <v>45341</v>
      </c>
      <c r="G31" s="23">
        <f t="shared" ref="G31" si="22">F31+45</f>
        <v>45386</v>
      </c>
      <c r="H31" s="23">
        <f t="shared" ref="H31" si="23">F31+42</f>
        <v>45383</v>
      </c>
      <c r="I31" s="23">
        <f t="shared" ref="I31" si="24">F31+40</f>
        <v>45381</v>
      </c>
      <c r="J31" s="23">
        <f t="shared" ref="J31" si="25">F31+30</f>
        <v>45371</v>
      </c>
      <c r="K31" s="23">
        <f t="shared" ref="K31" si="26">F31+32</f>
        <v>45373</v>
      </c>
    </row>
    <row r="37" spans="2:2" x14ac:dyDescent="0.3">
      <c r="B37" t="s">
        <v>89</v>
      </c>
    </row>
  </sheetData>
  <mergeCells count="29">
    <mergeCell ref="E2:J2"/>
    <mergeCell ref="E3:J3"/>
    <mergeCell ref="I5:J5"/>
    <mergeCell ref="I6:J6"/>
    <mergeCell ref="A10:A11"/>
    <mergeCell ref="B10:B11"/>
    <mergeCell ref="C10:C11"/>
    <mergeCell ref="D10:D11"/>
    <mergeCell ref="E10:E11"/>
    <mergeCell ref="F10:F11"/>
    <mergeCell ref="A18:A19"/>
    <mergeCell ref="B18:B19"/>
    <mergeCell ref="C18:C19"/>
    <mergeCell ref="D18:D19"/>
    <mergeCell ref="E18:E19"/>
    <mergeCell ref="F26:F27"/>
    <mergeCell ref="F18:F19"/>
    <mergeCell ref="J18:J19"/>
    <mergeCell ref="K18:K19"/>
    <mergeCell ref="G26:G27"/>
    <mergeCell ref="H26:H27"/>
    <mergeCell ref="I26:I27"/>
    <mergeCell ref="J26:J27"/>
    <mergeCell ref="K26:K27"/>
    <mergeCell ref="A26:A27"/>
    <mergeCell ref="B26:B27"/>
    <mergeCell ref="C26:C27"/>
    <mergeCell ref="D26:D27"/>
    <mergeCell ref="E26:E27"/>
  </mergeCells>
  <hyperlinks>
    <hyperlink ref="I6" r:id="rId1" xr:uid="{5B85DA12-D688-48C6-A268-534F05213E55}"/>
    <hyperlink ref="I5" r:id="rId2" xr:uid="{BC9667EC-C266-4321-B0DE-2193C17DA3A5}"/>
    <hyperlink ref="I7" r:id="rId3" xr:uid="{9F49F095-10F0-4ACD-9492-DE17AA7FF077}"/>
  </hyperlinks>
  <pageMargins left="0.7" right="0.7" top="0.75" bottom="0.75" header="0.3" footer="0.3"/>
  <drawing r:id="rId4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7020A8-D980-4654-BE74-5CCE2E1999BA}">
  <dimension ref="A1:AE56"/>
  <sheetViews>
    <sheetView workbookViewId="0">
      <selection activeCell="L14" sqref="L14"/>
    </sheetView>
  </sheetViews>
  <sheetFormatPr defaultRowHeight="14.4" x14ac:dyDescent="0.3"/>
  <cols>
    <col min="1" max="1" width="1.6640625" style="31" customWidth="1"/>
    <col min="2" max="2" width="20" customWidth="1"/>
    <col min="8" max="8" width="20.44140625" customWidth="1"/>
  </cols>
  <sheetData>
    <row r="1" spans="1:31" x14ac:dyDescent="0.3">
      <c r="B1" s="32"/>
      <c r="C1" s="32"/>
      <c r="D1" s="32"/>
      <c r="E1" s="32"/>
      <c r="F1" s="32"/>
      <c r="G1" s="32"/>
      <c r="H1" s="32"/>
      <c r="I1" s="32"/>
      <c r="J1" s="32"/>
      <c r="K1" s="31"/>
      <c r="L1" s="31"/>
    </row>
    <row r="2" spans="1:31" x14ac:dyDescent="0.3">
      <c r="A2" s="15"/>
      <c r="B2" s="33"/>
      <c r="C2" s="33"/>
      <c r="D2" s="33"/>
      <c r="E2" s="33"/>
      <c r="O2" s="15"/>
      <c r="P2" s="15"/>
      <c r="Q2" s="15"/>
      <c r="R2" s="15"/>
      <c r="S2" s="15"/>
      <c r="T2" s="15"/>
      <c r="U2" s="15"/>
      <c r="V2" s="15"/>
      <c r="W2" s="15"/>
      <c r="X2" s="15"/>
      <c r="Y2" s="15"/>
      <c r="Z2" s="15"/>
      <c r="AA2" s="15"/>
      <c r="AB2" s="15"/>
      <c r="AC2" s="15"/>
      <c r="AD2" s="15"/>
      <c r="AE2" s="15"/>
    </row>
    <row r="3" spans="1:31" ht="23.4" x14ac:dyDescent="0.45">
      <c r="A3" s="15"/>
      <c r="B3" s="33"/>
      <c r="C3" s="33"/>
      <c r="D3" s="33"/>
      <c r="E3" s="34"/>
      <c r="F3" s="43" t="s">
        <v>86</v>
      </c>
      <c r="G3" s="43"/>
      <c r="H3" s="43"/>
      <c r="I3" s="43"/>
      <c r="J3" s="43"/>
      <c r="K3" s="43"/>
      <c r="O3" s="15"/>
      <c r="P3" s="15"/>
      <c r="Q3" s="15"/>
      <c r="R3" s="15"/>
      <c r="S3" s="15"/>
      <c r="T3" s="15"/>
      <c r="U3" s="15"/>
      <c r="V3" s="15"/>
      <c r="W3" s="15"/>
      <c r="X3" s="15"/>
      <c r="Y3" s="15"/>
      <c r="Z3" s="15"/>
      <c r="AA3" s="15"/>
      <c r="AB3" s="15"/>
      <c r="AC3" s="15"/>
      <c r="AD3" s="15"/>
      <c r="AE3" s="15"/>
    </row>
    <row r="4" spans="1:31" x14ac:dyDescent="0.3">
      <c r="A4" s="15"/>
      <c r="B4" s="33"/>
      <c r="C4" s="33"/>
      <c r="D4" s="33"/>
      <c r="E4" s="33"/>
      <c r="F4" s="44" t="s">
        <v>17</v>
      </c>
      <c r="G4" s="44"/>
      <c r="H4" s="44"/>
      <c r="I4" s="44"/>
      <c r="J4" s="44"/>
      <c r="K4" s="44"/>
      <c r="O4" s="15"/>
      <c r="P4" s="15"/>
      <c r="Q4" s="15"/>
      <c r="R4" s="15"/>
      <c r="S4" s="15"/>
      <c r="T4" s="15"/>
      <c r="U4" s="15"/>
      <c r="V4" s="15"/>
      <c r="W4" s="15"/>
      <c r="X4" s="15"/>
      <c r="Y4" s="15"/>
      <c r="Z4" s="15"/>
      <c r="AA4" s="15"/>
      <c r="AB4" s="15"/>
      <c r="AC4" s="15"/>
      <c r="AD4" s="15"/>
      <c r="AE4" s="15"/>
    </row>
    <row r="5" spans="1:31" x14ac:dyDescent="0.3">
      <c r="A5" s="15"/>
      <c r="B5" s="33"/>
      <c r="C5" s="33"/>
      <c r="D5" s="33"/>
      <c r="E5" s="33"/>
      <c r="O5" s="15"/>
      <c r="P5" s="15"/>
      <c r="Q5" s="15"/>
      <c r="R5" s="15"/>
      <c r="S5" s="15"/>
      <c r="T5" s="15"/>
      <c r="U5" s="15"/>
      <c r="V5" s="15"/>
      <c r="W5" s="15"/>
      <c r="X5" s="15"/>
      <c r="Y5" s="15"/>
      <c r="Z5" s="15"/>
      <c r="AA5" s="15"/>
      <c r="AB5" s="15"/>
      <c r="AC5" s="15"/>
      <c r="AD5" s="15"/>
      <c r="AE5" s="15"/>
    </row>
    <row r="6" spans="1:31" x14ac:dyDescent="0.3">
      <c r="A6" s="15"/>
      <c r="B6" s="33"/>
      <c r="C6" s="33"/>
      <c r="D6" s="33"/>
      <c r="E6" s="33"/>
      <c r="H6" s="3" t="s">
        <v>1</v>
      </c>
      <c r="I6" s="3"/>
      <c r="J6" s="45" t="s">
        <v>2</v>
      </c>
      <c r="K6" s="45"/>
      <c r="L6" s="3"/>
      <c r="M6" s="3"/>
      <c r="N6" s="1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  <c r="AD6" s="15"/>
      <c r="AE6" s="15"/>
    </row>
    <row r="7" spans="1:31" ht="25.8" x14ac:dyDescent="0.5">
      <c r="A7" s="15"/>
      <c r="B7" s="36"/>
      <c r="C7" s="37"/>
      <c r="D7" s="38"/>
      <c r="E7" s="38"/>
      <c r="H7" s="3" t="s">
        <v>3</v>
      </c>
      <c r="I7" s="3"/>
      <c r="J7" s="45" t="s">
        <v>4</v>
      </c>
      <c r="K7" s="45"/>
      <c r="L7" s="3" t="s">
        <v>5</v>
      </c>
      <c r="M7" s="3" t="s">
        <v>78</v>
      </c>
      <c r="N7" s="1"/>
      <c r="O7" s="15"/>
      <c r="P7" s="15"/>
      <c r="Q7" s="15"/>
      <c r="R7" s="15"/>
      <c r="S7" s="15"/>
      <c r="T7" s="15"/>
      <c r="U7" s="15"/>
      <c r="V7" s="15"/>
      <c r="W7" s="15"/>
      <c r="X7" s="15"/>
      <c r="Y7" s="15"/>
      <c r="Z7" s="15"/>
      <c r="AA7" s="15"/>
      <c r="AB7" s="15"/>
      <c r="AC7" s="15"/>
      <c r="AD7" s="15"/>
      <c r="AE7" s="15"/>
    </row>
    <row r="8" spans="1:31" x14ac:dyDescent="0.3">
      <c r="A8" s="15"/>
      <c r="B8" s="33"/>
      <c r="C8" s="33"/>
      <c r="D8" s="33"/>
      <c r="E8" s="33"/>
      <c r="F8" s="15"/>
      <c r="G8" s="15"/>
      <c r="H8" s="3"/>
      <c r="I8" s="3"/>
      <c r="J8" s="24" t="s">
        <v>95</v>
      </c>
      <c r="K8" s="3"/>
      <c r="L8" s="3"/>
      <c r="M8" s="3"/>
      <c r="N8" s="1"/>
      <c r="O8" s="15"/>
      <c r="P8" s="15"/>
      <c r="Q8" s="15"/>
      <c r="R8" s="15"/>
      <c r="S8" s="15"/>
      <c r="T8" s="15"/>
      <c r="U8" s="15"/>
      <c r="V8" s="15"/>
      <c r="W8" s="15"/>
      <c r="X8" s="15"/>
      <c r="Y8" s="15"/>
      <c r="Z8" s="15"/>
      <c r="AA8" s="15"/>
      <c r="AB8" s="15"/>
      <c r="AC8" s="15"/>
      <c r="AD8" s="15"/>
      <c r="AE8" s="15"/>
    </row>
    <row r="9" spans="1:31" x14ac:dyDescent="0.3">
      <c r="A9" s="15"/>
      <c r="B9" s="35" t="s">
        <v>112</v>
      </c>
      <c r="C9" s="33"/>
      <c r="D9" s="33"/>
      <c r="E9" s="33"/>
      <c r="F9" s="33"/>
      <c r="G9" s="33"/>
      <c r="H9" s="33"/>
      <c r="I9" s="33"/>
      <c r="J9" s="33"/>
      <c r="K9" s="15"/>
      <c r="L9" s="15"/>
      <c r="M9" s="15"/>
      <c r="N9" s="15"/>
      <c r="O9" s="15"/>
      <c r="P9" s="15"/>
      <c r="Q9" s="15"/>
      <c r="R9" s="15"/>
      <c r="S9" s="15"/>
      <c r="T9" s="15"/>
      <c r="U9" s="15"/>
      <c r="V9" s="15"/>
      <c r="W9" s="15"/>
      <c r="X9" s="15"/>
      <c r="Y9" s="15"/>
      <c r="Z9" s="15"/>
      <c r="AA9" s="15"/>
      <c r="AB9" s="15"/>
      <c r="AC9" s="15"/>
      <c r="AD9" s="15"/>
      <c r="AE9" s="15"/>
    </row>
    <row r="10" spans="1:31" x14ac:dyDescent="0.3">
      <c r="A10" s="15"/>
      <c r="B10" s="51" t="s">
        <v>7</v>
      </c>
      <c r="C10" s="51" t="s">
        <v>8</v>
      </c>
      <c r="D10" s="51" t="s">
        <v>9</v>
      </c>
      <c r="E10" s="51" t="s">
        <v>113</v>
      </c>
      <c r="F10" s="51" t="s">
        <v>10</v>
      </c>
      <c r="G10" s="51" t="s">
        <v>114</v>
      </c>
      <c r="H10" s="51" t="s">
        <v>115</v>
      </c>
      <c r="I10" s="51" t="s">
        <v>13</v>
      </c>
      <c r="J10" s="33"/>
      <c r="K10" s="15"/>
      <c r="L10" s="15"/>
      <c r="M10" s="15"/>
      <c r="N10" s="15"/>
      <c r="O10" s="15"/>
      <c r="P10" s="15"/>
      <c r="Q10" s="15"/>
      <c r="R10" s="15"/>
      <c r="S10" s="15"/>
      <c r="T10" s="15"/>
      <c r="U10" s="15"/>
      <c r="V10" s="15"/>
      <c r="W10" s="15"/>
      <c r="X10" s="15"/>
      <c r="Y10" s="15"/>
      <c r="Z10" s="15"/>
      <c r="AA10" s="15"/>
      <c r="AB10" s="15"/>
      <c r="AC10" s="15"/>
      <c r="AD10" s="15"/>
      <c r="AE10" s="15"/>
    </row>
    <row r="11" spans="1:31" x14ac:dyDescent="0.3">
      <c r="A11" s="15"/>
      <c r="B11" s="51"/>
      <c r="C11" s="51"/>
      <c r="D11" s="51"/>
      <c r="E11" s="51"/>
      <c r="F11" s="51"/>
      <c r="G11" s="51"/>
      <c r="H11" s="51"/>
      <c r="I11" s="51"/>
      <c r="J11" s="33"/>
      <c r="K11" s="15"/>
      <c r="L11" s="15"/>
      <c r="M11" s="15"/>
      <c r="N11" s="15"/>
      <c r="O11" s="15"/>
      <c r="P11" s="15"/>
      <c r="Q11" s="15"/>
      <c r="R11" s="15"/>
      <c r="S11" s="15"/>
      <c r="T11" s="15"/>
      <c r="U11" s="15"/>
      <c r="V11" s="15"/>
      <c r="W11" s="15"/>
      <c r="X11" s="15"/>
      <c r="Y11" s="15"/>
      <c r="Z11" s="15"/>
      <c r="AA11" s="15"/>
      <c r="AB11" s="15"/>
      <c r="AC11" s="15"/>
      <c r="AD11" s="15"/>
      <c r="AE11" s="15"/>
    </row>
    <row r="12" spans="1:31" x14ac:dyDescent="0.3">
      <c r="A12" s="15"/>
      <c r="B12" s="9" t="s">
        <v>116</v>
      </c>
      <c r="C12" s="8" t="s">
        <v>117</v>
      </c>
      <c r="D12" s="9">
        <v>45585</v>
      </c>
      <c r="E12" s="9">
        <v>45590</v>
      </c>
      <c r="F12" s="9">
        <v>45597</v>
      </c>
      <c r="G12" s="19">
        <v>45607</v>
      </c>
      <c r="H12" s="19">
        <v>45605</v>
      </c>
      <c r="I12" s="19" t="s">
        <v>118</v>
      </c>
      <c r="J12" s="33"/>
      <c r="K12" s="15"/>
      <c r="L12" s="15"/>
      <c r="M12" s="15"/>
      <c r="N12" s="15"/>
      <c r="O12" s="15"/>
      <c r="P12" s="15"/>
      <c r="Q12" s="15"/>
      <c r="R12" s="15"/>
      <c r="S12" s="15"/>
      <c r="T12" s="15"/>
      <c r="U12" s="15"/>
      <c r="V12" s="15"/>
      <c r="W12" s="15"/>
      <c r="X12" s="15"/>
      <c r="Y12" s="15"/>
      <c r="Z12" s="15"/>
      <c r="AA12" s="15"/>
      <c r="AB12" s="15"/>
      <c r="AC12" s="15"/>
      <c r="AD12" s="15"/>
      <c r="AE12" s="15"/>
    </row>
    <row r="13" spans="1:31" x14ac:dyDescent="0.3">
      <c r="A13" s="15"/>
      <c r="B13" s="9" t="s">
        <v>119</v>
      </c>
      <c r="C13" s="8" t="s">
        <v>120</v>
      </c>
      <c r="D13" s="9">
        <v>45597</v>
      </c>
      <c r="E13" s="9">
        <v>45604</v>
      </c>
      <c r="F13" s="9">
        <v>45611</v>
      </c>
      <c r="G13" s="19">
        <v>45621</v>
      </c>
      <c r="H13" s="19">
        <v>45619</v>
      </c>
      <c r="I13" s="19" t="s">
        <v>118</v>
      </c>
      <c r="J13" s="33"/>
      <c r="K13" s="15"/>
      <c r="L13" s="15"/>
      <c r="M13" s="15"/>
      <c r="N13" s="15"/>
      <c r="O13" s="15"/>
      <c r="P13" s="15"/>
      <c r="Q13" s="15"/>
      <c r="R13" s="15"/>
      <c r="S13" s="15"/>
      <c r="T13" s="15"/>
      <c r="U13" s="15"/>
      <c r="V13" s="15"/>
      <c r="W13" s="15"/>
      <c r="X13" s="15"/>
      <c r="Y13" s="15"/>
      <c r="Z13" s="15"/>
      <c r="AA13" s="15"/>
      <c r="AB13" s="15"/>
      <c r="AC13" s="15"/>
      <c r="AD13" s="15"/>
      <c r="AE13" s="15"/>
    </row>
    <row r="14" spans="1:31" x14ac:dyDescent="0.3">
      <c r="A14" s="15"/>
      <c r="B14" s="9" t="s">
        <v>116</v>
      </c>
      <c r="C14" s="8" t="s">
        <v>121</v>
      </c>
      <c r="D14" s="9">
        <v>45613</v>
      </c>
      <c r="E14" s="9">
        <v>45618</v>
      </c>
      <c r="F14" s="9">
        <v>45625</v>
      </c>
      <c r="G14" s="19">
        <v>45635</v>
      </c>
      <c r="H14" s="19">
        <v>45633</v>
      </c>
      <c r="I14" s="19" t="s">
        <v>118</v>
      </c>
      <c r="J14" s="33"/>
      <c r="K14" s="15"/>
      <c r="L14" s="15"/>
      <c r="M14" s="15"/>
      <c r="N14" s="15"/>
      <c r="O14" s="15"/>
      <c r="P14" s="15"/>
      <c r="Q14" s="15"/>
      <c r="R14" s="15"/>
      <c r="S14" s="15"/>
      <c r="T14" s="15"/>
      <c r="U14" s="15"/>
      <c r="V14" s="15"/>
      <c r="W14" s="15"/>
      <c r="X14" s="15"/>
      <c r="Y14" s="15"/>
      <c r="Z14" s="15"/>
      <c r="AA14" s="15"/>
      <c r="AB14" s="15"/>
      <c r="AC14" s="15"/>
      <c r="AD14" s="15"/>
      <c r="AE14" s="15"/>
    </row>
    <row r="15" spans="1:31" x14ac:dyDescent="0.3">
      <c r="A15" s="15"/>
      <c r="B15" s="9" t="s">
        <v>119</v>
      </c>
      <c r="C15" s="8" t="s">
        <v>122</v>
      </c>
      <c r="D15" s="9">
        <v>45627</v>
      </c>
      <c r="E15" s="9">
        <v>45631</v>
      </c>
      <c r="F15" s="9">
        <v>45639</v>
      </c>
      <c r="G15" s="19">
        <v>45649</v>
      </c>
      <c r="H15" s="19">
        <v>45647</v>
      </c>
      <c r="I15" s="19" t="s">
        <v>118</v>
      </c>
      <c r="J15" s="33"/>
      <c r="K15" s="15"/>
      <c r="L15" s="15"/>
      <c r="M15" s="15"/>
      <c r="N15" s="15"/>
      <c r="O15" s="15"/>
      <c r="P15" s="15"/>
      <c r="Q15" s="15"/>
      <c r="R15" s="15"/>
      <c r="S15" s="15"/>
      <c r="T15" s="15"/>
      <c r="U15" s="15"/>
      <c r="V15" s="15"/>
      <c r="W15" s="15"/>
      <c r="X15" s="15"/>
      <c r="Y15" s="15"/>
      <c r="Z15" s="15"/>
      <c r="AA15" s="15"/>
      <c r="AB15" s="15"/>
      <c r="AC15" s="15"/>
      <c r="AD15" s="15"/>
      <c r="AE15" s="15"/>
    </row>
    <row r="16" spans="1:31" x14ac:dyDescent="0.3">
      <c r="A16" s="15"/>
      <c r="B16" s="10" t="s">
        <v>123</v>
      </c>
      <c r="C16" s="29"/>
      <c r="D16" s="10"/>
      <c r="E16" s="10"/>
      <c r="F16" s="10"/>
      <c r="G16" s="10"/>
      <c r="H16" s="10"/>
      <c r="I16" s="10"/>
      <c r="J16" s="33"/>
      <c r="K16" s="15"/>
      <c r="L16" s="15"/>
      <c r="M16" s="15"/>
      <c r="N16" s="15"/>
      <c r="O16" s="15"/>
      <c r="P16" s="15"/>
      <c r="Q16" s="15"/>
      <c r="R16" s="15"/>
      <c r="S16" s="15"/>
      <c r="T16" s="15"/>
      <c r="U16" s="15"/>
      <c r="V16" s="15"/>
      <c r="W16" s="15"/>
      <c r="X16" s="15"/>
      <c r="Y16" s="15"/>
      <c r="Z16" s="15"/>
      <c r="AA16" s="15"/>
      <c r="AB16" s="15"/>
      <c r="AC16" s="15"/>
      <c r="AD16" s="15"/>
      <c r="AE16" s="15"/>
    </row>
    <row r="17" spans="1:31" ht="21" x14ac:dyDescent="0.4">
      <c r="A17" s="15"/>
      <c r="B17" s="39"/>
      <c r="C17" s="40"/>
      <c r="D17" s="40"/>
      <c r="E17" s="11"/>
      <c r="F17" s="11"/>
      <c r="G17" s="11"/>
      <c r="H17" s="33"/>
      <c r="I17" s="33"/>
      <c r="J17" s="33"/>
      <c r="K17" s="15"/>
      <c r="L17" s="15"/>
      <c r="M17" s="15"/>
      <c r="N17" s="15"/>
      <c r="O17" s="15"/>
      <c r="P17" s="15"/>
      <c r="Q17" s="15"/>
      <c r="R17" s="15"/>
      <c r="S17" s="15"/>
      <c r="T17" s="15"/>
      <c r="U17" s="15"/>
      <c r="V17" s="15"/>
      <c r="W17" s="15"/>
      <c r="X17" s="15"/>
      <c r="Y17" s="15"/>
      <c r="Z17" s="15"/>
      <c r="AA17" s="15"/>
      <c r="AB17" s="15"/>
      <c r="AC17" s="15"/>
      <c r="AD17" s="15"/>
      <c r="AE17" s="15"/>
    </row>
    <row r="18" spans="1:31" x14ac:dyDescent="0.3">
      <c r="A18" s="15"/>
      <c r="B18" s="12" t="s">
        <v>124</v>
      </c>
      <c r="C18" s="13"/>
      <c r="D18" s="11"/>
      <c r="E18" s="11"/>
      <c r="F18" s="11"/>
      <c r="G18" s="11"/>
      <c r="H18" s="11"/>
      <c r="I18" s="41"/>
      <c r="J18" s="40"/>
      <c r="K18" s="15"/>
      <c r="L18" s="15"/>
      <c r="M18" s="15"/>
      <c r="N18" s="15"/>
      <c r="O18" s="15"/>
      <c r="P18" s="15"/>
      <c r="Q18" s="15"/>
      <c r="R18" s="15"/>
      <c r="S18" s="15"/>
      <c r="T18" s="15"/>
      <c r="U18" s="15"/>
      <c r="V18" s="15"/>
      <c r="W18" s="15"/>
      <c r="X18" s="15"/>
      <c r="Y18" s="15"/>
      <c r="Z18" s="15"/>
      <c r="AA18" s="15"/>
      <c r="AB18" s="15"/>
      <c r="AC18" s="15"/>
      <c r="AD18" s="15"/>
      <c r="AE18" s="15"/>
    </row>
    <row r="19" spans="1:31" x14ac:dyDescent="0.3">
      <c r="A19" s="15"/>
      <c r="B19" s="51" t="s">
        <v>15</v>
      </c>
      <c r="C19" s="51" t="s">
        <v>8</v>
      </c>
      <c r="D19" s="51" t="s">
        <v>9</v>
      </c>
      <c r="E19" s="51" t="s">
        <v>113</v>
      </c>
      <c r="F19" s="51" t="s">
        <v>10</v>
      </c>
      <c r="G19" s="51" t="s">
        <v>16</v>
      </c>
      <c r="H19" s="51" t="s">
        <v>13</v>
      </c>
      <c r="I19" s="11"/>
      <c r="J19" s="41"/>
      <c r="K19" s="33"/>
      <c r="L19" s="15"/>
      <c r="M19" s="15"/>
      <c r="N19" s="15"/>
      <c r="O19" s="15"/>
      <c r="P19" s="15"/>
      <c r="Q19" s="15"/>
      <c r="R19" s="15"/>
      <c r="S19" s="15"/>
      <c r="T19" s="15"/>
      <c r="U19" s="15"/>
      <c r="V19" s="15"/>
      <c r="W19" s="15"/>
      <c r="X19" s="15"/>
      <c r="Y19" s="15"/>
      <c r="Z19" s="15"/>
      <c r="AA19" s="15"/>
      <c r="AB19" s="15"/>
      <c r="AC19" s="15"/>
      <c r="AD19" s="15"/>
      <c r="AE19" s="15"/>
    </row>
    <row r="20" spans="1:31" x14ac:dyDescent="0.3">
      <c r="A20" s="15"/>
      <c r="B20" s="51"/>
      <c r="C20" s="51"/>
      <c r="D20" s="51"/>
      <c r="E20" s="51"/>
      <c r="F20" s="51"/>
      <c r="G20" s="51"/>
      <c r="H20" s="51"/>
      <c r="I20" s="33"/>
      <c r="J20" s="33"/>
      <c r="K20" s="33"/>
      <c r="L20" s="15"/>
      <c r="M20" s="15"/>
      <c r="N20" s="15"/>
      <c r="O20" s="15"/>
      <c r="P20" s="15"/>
      <c r="Q20" s="15"/>
      <c r="R20" s="15"/>
      <c r="S20" s="15"/>
      <c r="T20" s="15"/>
      <c r="U20" s="15"/>
      <c r="V20" s="15"/>
      <c r="W20" s="15"/>
      <c r="X20" s="15"/>
      <c r="Y20" s="15"/>
      <c r="Z20" s="15"/>
      <c r="AA20" s="15"/>
      <c r="AB20" s="15"/>
      <c r="AC20" s="15"/>
      <c r="AD20" s="15"/>
      <c r="AE20" s="15"/>
    </row>
    <row r="21" spans="1:31" x14ac:dyDescent="0.3">
      <c r="A21" s="15"/>
      <c r="B21" s="9" t="s">
        <v>125</v>
      </c>
      <c r="C21" s="8" t="s">
        <v>126</v>
      </c>
      <c r="D21" s="9">
        <v>45575</v>
      </c>
      <c r="E21" s="9">
        <v>45579</v>
      </c>
      <c r="F21" s="9">
        <v>45586</v>
      </c>
      <c r="G21" s="19">
        <v>45589</v>
      </c>
      <c r="H21" s="19" t="s">
        <v>92</v>
      </c>
      <c r="I21" s="15"/>
      <c r="J21" s="15"/>
      <c r="K21" s="15"/>
      <c r="L21" s="15"/>
      <c r="M21" s="15"/>
      <c r="N21" s="15"/>
      <c r="O21" s="15"/>
      <c r="P21" s="15"/>
      <c r="Q21" s="15"/>
      <c r="R21" s="15"/>
      <c r="S21" s="15"/>
      <c r="T21" s="15"/>
      <c r="U21" s="15"/>
      <c r="V21" s="15"/>
      <c r="W21" s="15"/>
      <c r="X21" s="15"/>
      <c r="Y21" s="15"/>
      <c r="Z21" s="15"/>
      <c r="AA21" s="15"/>
      <c r="AB21" s="15"/>
      <c r="AC21" s="15"/>
      <c r="AD21" s="15"/>
      <c r="AE21" s="15"/>
    </row>
    <row r="22" spans="1:31" x14ac:dyDescent="0.3">
      <c r="A22" s="15"/>
      <c r="B22" s="15"/>
      <c r="C22" s="15"/>
      <c r="D22" s="15"/>
      <c r="E22" s="15"/>
      <c r="F22" s="15"/>
      <c r="G22" s="15"/>
      <c r="H22" s="15"/>
      <c r="I22" s="15"/>
      <c r="J22" s="15"/>
      <c r="K22" s="15"/>
      <c r="L22" s="15"/>
      <c r="M22" s="15"/>
      <c r="N22" s="15"/>
      <c r="O22" s="15"/>
      <c r="P22" s="15"/>
      <c r="Q22" s="15"/>
      <c r="R22" s="15"/>
      <c r="S22" s="15"/>
      <c r="T22" s="15"/>
      <c r="U22" s="15"/>
      <c r="V22" s="15"/>
      <c r="W22" s="15"/>
      <c r="X22" s="15"/>
      <c r="Y22" s="15"/>
      <c r="Z22" s="15"/>
      <c r="AA22" s="15"/>
      <c r="AB22" s="15"/>
      <c r="AC22" s="15"/>
      <c r="AD22" s="15"/>
      <c r="AE22" s="15"/>
    </row>
    <row r="23" spans="1:31" x14ac:dyDescent="0.3">
      <c r="A23" s="15"/>
      <c r="B23" s="15"/>
      <c r="C23" s="15"/>
      <c r="D23" s="15"/>
      <c r="E23" s="15"/>
      <c r="F23" s="15"/>
      <c r="G23" s="15"/>
      <c r="H23" s="15"/>
      <c r="I23" s="15"/>
      <c r="J23" s="15"/>
      <c r="K23" s="15"/>
      <c r="L23" s="15"/>
      <c r="M23" s="15"/>
      <c r="N23" s="15"/>
      <c r="O23" s="15"/>
      <c r="P23" s="15"/>
      <c r="Q23" s="15"/>
      <c r="R23" s="15"/>
      <c r="S23" s="15"/>
      <c r="T23" s="15"/>
      <c r="U23" s="15"/>
      <c r="V23" s="15"/>
      <c r="W23" s="15"/>
      <c r="X23" s="15"/>
      <c r="Y23" s="15"/>
      <c r="Z23" s="15"/>
      <c r="AA23" s="15"/>
      <c r="AB23" s="15"/>
      <c r="AC23" s="15"/>
      <c r="AD23" s="15"/>
      <c r="AE23" s="15"/>
    </row>
    <row r="24" spans="1:31" x14ac:dyDescent="0.3">
      <c r="A24" s="15"/>
      <c r="B24" s="35" t="s">
        <v>127</v>
      </c>
      <c r="C24" s="33"/>
      <c r="D24" s="33"/>
      <c r="E24" s="33"/>
      <c r="F24" s="33"/>
      <c r="G24" s="33"/>
      <c r="H24" s="33"/>
      <c r="I24" s="33"/>
      <c r="J24" s="15"/>
      <c r="K24" s="15"/>
      <c r="L24" s="15"/>
      <c r="M24" s="15"/>
      <c r="N24" s="15"/>
      <c r="O24" s="15"/>
      <c r="P24" s="15"/>
      <c r="Q24" s="15"/>
      <c r="R24" s="15"/>
      <c r="S24" s="15"/>
      <c r="T24" s="15"/>
      <c r="U24" s="15"/>
      <c r="V24" s="15"/>
      <c r="W24" s="15"/>
      <c r="X24" s="15"/>
      <c r="Y24" s="15"/>
      <c r="Z24" s="15"/>
      <c r="AA24" s="15"/>
      <c r="AB24" s="15"/>
      <c r="AC24" s="15"/>
      <c r="AD24" s="15"/>
      <c r="AE24" s="15"/>
    </row>
    <row r="25" spans="1:31" x14ac:dyDescent="0.3">
      <c r="A25" s="15"/>
      <c r="B25" s="51" t="s">
        <v>7</v>
      </c>
      <c r="C25" s="51" t="s">
        <v>8</v>
      </c>
      <c r="D25" s="51" t="s">
        <v>9</v>
      </c>
      <c r="E25" s="51" t="s">
        <v>113</v>
      </c>
      <c r="F25" s="51" t="s">
        <v>10</v>
      </c>
      <c r="G25" s="51" t="s">
        <v>128</v>
      </c>
      <c r="H25" s="51" t="s">
        <v>129</v>
      </c>
      <c r="I25" s="51" t="s">
        <v>130</v>
      </c>
      <c r="J25" s="51" t="s">
        <v>131</v>
      </c>
      <c r="K25" s="15"/>
      <c r="L25" s="15"/>
      <c r="M25" s="15"/>
      <c r="N25" s="15"/>
      <c r="O25" s="15"/>
      <c r="P25" s="15"/>
      <c r="Q25" s="15"/>
      <c r="R25" s="15"/>
      <c r="S25" s="15"/>
      <c r="T25" s="15"/>
      <c r="U25" s="15"/>
      <c r="V25" s="15"/>
      <c r="W25" s="15"/>
      <c r="X25" s="15"/>
      <c r="Y25" s="15"/>
      <c r="Z25" s="15"/>
      <c r="AA25" s="15"/>
      <c r="AB25" s="15"/>
      <c r="AC25" s="15"/>
      <c r="AD25" s="15"/>
      <c r="AE25" s="15"/>
    </row>
    <row r="26" spans="1:31" x14ac:dyDescent="0.3">
      <c r="A26" s="15"/>
      <c r="B26" s="51"/>
      <c r="C26" s="51"/>
      <c r="D26" s="51"/>
      <c r="E26" s="51"/>
      <c r="F26" s="51"/>
      <c r="G26" s="51"/>
      <c r="H26" s="51"/>
      <c r="I26" s="51"/>
      <c r="J26" s="51"/>
      <c r="K26" s="15"/>
      <c r="L26" s="15"/>
      <c r="M26" s="15"/>
      <c r="N26" s="15"/>
      <c r="O26" s="15"/>
      <c r="P26" s="15"/>
      <c r="Q26" s="15"/>
      <c r="R26" s="15"/>
      <c r="S26" s="15"/>
      <c r="T26" s="15"/>
      <c r="U26" s="15"/>
      <c r="V26" s="15"/>
      <c r="W26" s="15"/>
      <c r="X26" s="15"/>
      <c r="Y26" s="15"/>
      <c r="Z26" s="15"/>
      <c r="AA26" s="15"/>
      <c r="AB26" s="15"/>
      <c r="AC26" s="15"/>
      <c r="AD26" s="15"/>
      <c r="AE26" s="15"/>
    </row>
    <row r="27" spans="1:31" x14ac:dyDescent="0.3">
      <c r="A27" s="15"/>
      <c r="B27" s="27" t="s">
        <v>96</v>
      </c>
      <c r="C27" s="8" t="s">
        <v>97</v>
      </c>
      <c r="D27" s="9" t="s">
        <v>92</v>
      </c>
      <c r="E27" s="9">
        <v>45583</v>
      </c>
      <c r="F27" s="9">
        <v>45589</v>
      </c>
      <c r="G27" s="19">
        <v>45596</v>
      </c>
      <c r="H27" s="19" t="s">
        <v>141</v>
      </c>
      <c r="I27" s="19">
        <v>45608</v>
      </c>
      <c r="J27" s="19">
        <v>45621</v>
      </c>
      <c r="K27" s="15"/>
      <c r="L27" s="15"/>
      <c r="M27" s="15"/>
      <c r="N27" s="15"/>
      <c r="O27" s="15"/>
      <c r="P27" s="15"/>
      <c r="Q27" s="15"/>
      <c r="R27" s="15"/>
      <c r="S27" s="15"/>
      <c r="T27" s="15"/>
      <c r="U27" s="15"/>
      <c r="V27" s="15"/>
      <c r="W27" s="15"/>
      <c r="X27" s="15"/>
      <c r="Y27" s="15"/>
      <c r="Z27" s="15"/>
      <c r="AA27" s="15"/>
      <c r="AB27" s="15"/>
      <c r="AC27" s="15"/>
      <c r="AD27" s="15"/>
      <c r="AE27" s="15"/>
    </row>
    <row r="28" spans="1:31" x14ac:dyDescent="0.3">
      <c r="A28" s="15"/>
      <c r="B28" s="27" t="s">
        <v>100</v>
      </c>
      <c r="C28" s="8" t="s">
        <v>101</v>
      </c>
      <c r="D28" s="9" t="s">
        <v>90</v>
      </c>
      <c r="E28" s="9">
        <v>45594</v>
      </c>
      <c r="F28" s="9">
        <v>45600</v>
      </c>
      <c r="G28" s="19">
        <v>45604</v>
      </c>
      <c r="H28" s="19" t="s">
        <v>132</v>
      </c>
      <c r="I28" s="19">
        <v>45615</v>
      </c>
      <c r="J28" s="19">
        <v>45628</v>
      </c>
      <c r="K28" s="15"/>
      <c r="L28" s="15"/>
      <c r="M28" s="15"/>
      <c r="N28" s="15"/>
      <c r="O28" s="15"/>
      <c r="P28" s="15"/>
      <c r="Q28" s="15"/>
      <c r="R28" s="15"/>
      <c r="S28" s="15"/>
      <c r="T28" s="15"/>
      <c r="U28" s="15"/>
      <c r="V28" s="15"/>
      <c r="W28" s="15"/>
      <c r="X28" s="15"/>
      <c r="Y28" s="15"/>
      <c r="Z28" s="15"/>
      <c r="AA28" s="15"/>
      <c r="AB28" s="15"/>
      <c r="AC28" s="15"/>
      <c r="AD28" s="15"/>
      <c r="AE28" s="15"/>
    </row>
    <row r="29" spans="1:31" x14ac:dyDescent="0.3">
      <c r="A29" s="15"/>
      <c r="B29" s="15"/>
      <c r="C29" s="15"/>
      <c r="D29" s="15"/>
      <c r="E29" s="15"/>
      <c r="F29" s="15"/>
      <c r="G29" s="15"/>
      <c r="H29" s="15"/>
      <c r="I29" s="15"/>
      <c r="J29" s="15"/>
      <c r="K29" s="15"/>
      <c r="L29" s="15"/>
      <c r="M29" s="15"/>
      <c r="N29" s="15"/>
      <c r="O29" s="15"/>
      <c r="P29" s="15"/>
      <c r="Q29" s="15"/>
      <c r="R29" s="15"/>
      <c r="S29" s="15"/>
      <c r="T29" s="15"/>
      <c r="U29" s="15"/>
      <c r="V29" s="15"/>
      <c r="W29" s="15"/>
      <c r="X29" s="15"/>
      <c r="Y29" s="15"/>
      <c r="Z29" s="15"/>
      <c r="AA29" s="15"/>
      <c r="AB29" s="15"/>
      <c r="AC29" s="15"/>
      <c r="AD29" s="15"/>
      <c r="AE29" s="15"/>
    </row>
    <row r="30" spans="1:31" x14ac:dyDescent="0.3">
      <c r="A30" s="15"/>
      <c r="B30" s="15"/>
      <c r="C30" s="15"/>
      <c r="D30" s="15"/>
      <c r="E30" s="15"/>
      <c r="F30" s="15"/>
      <c r="G30" s="15"/>
      <c r="H30" s="15"/>
      <c r="I30" s="15"/>
      <c r="J30" s="15"/>
      <c r="K30" s="15"/>
      <c r="L30" s="15"/>
      <c r="M30" s="15"/>
      <c r="N30" s="15"/>
      <c r="O30" s="15"/>
      <c r="P30" s="15"/>
      <c r="Q30" s="15"/>
      <c r="R30" s="15"/>
      <c r="S30" s="15"/>
      <c r="T30" s="15"/>
      <c r="U30" s="15"/>
      <c r="V30" s="15"/>
      <c r="W30" s="15"/>
      <c r="X30" s="15"/>
      <c r="Y30" s="15"/>
      <c r="Z30" s="15"/>
      <c r="AA30" s="15"/>
      <c r="AB30" s="15"/>
      <c r="AC30" s="15"/>
      <c r="AD30" s="15"/>
      <c r="AE30" s="15"/>
    </row>
    <row r="31" spans="1:31" x14ac:dyDescent="0.3">
      <c r="A31" s="15"/>
      <c r="B31" s="15"/>
      <c r="C31" s="15"/>
      <c r="D31" s="15"/>
      <c r="E31" s="15"/>
      <c r="F31" s="15"/>
      <c r="G31" s="15"/>
      <c r="H31" s="15"/>
      <c r="I31" s="15"/>
      <c r="J31" s="15"/>
      <c r="K31" s="15"/>
      <c r="L31" s="15"/>
      <c r="M31" s="15"/>
      <c r="N31" s="15"/>
      <c r="O31" s="15"/>
      <c r="P31" s="15"/>
      <c r="Q31" s="15"/>
      <c r="R31" s="15"/>
      <c r="S31" s="15"/>
      <c r="T31" s="15"/>
      <c r="U31" s="15"/>
      <c r="V31" s="15"/>
      <c r="W31" s="15"/>
      <c r="X31" s="15"/>
      <c r="Y31" s="15"/>
      <c r="Z31" s="15"/>
      <c r="AA31" s="15"/>
      <c r="AB31" s="15"/>
      <c r="AC31" s="15"/>
      <c r="AD31" s="15"/>
      <c r="AE31" s="15"/>
    </row>
    <row r="32" spans="1:31" x14ac:dyDescent="0.3">
      <c r="A32" s="15"/>
      <c r="B32" s="35" t="s">
        <v>133</v>
      </c>
      <c r="C32" s="33"/>
      <c r="D32" s="33"/>
      <c r="E32" s="33"/>
      <c r="F32" s="33"/>
      <c r="G32" s="33"/>
      <c r="H32" s="33"/>
      <c r="I32" s="33"/>
      <c r="J32" s="15"/>
      <c r="K32" s="15"/>
      <c r="L32" s="15"/>
      <c r="M32" s="15"/>
      <c r="N32" s="15"/>
      <c r="O32" s="15"/>
      <c r="P32" s="15"/>
      <c r="Q32" s="15"/>
      <c r="R32" s="15"/>
      <c r="S32" s="15"/>
      <c r="T32" s="15"/>
      <c r="U32" s="15"/>
      <c r="V32" s="15"/>
      <c r="W32" s="15"/>
      <c r="X32" s="15"/>
      <c r="Y32" s="15"/>
      <c r="Z32" s="15"/>
      <c r="AA32" s="15"/>
      <c r="AB32" s="15"/>
      <c r="AC32" s="15"/>
      <c r="AD32" s="15"/>
      <c r="AE32" s="15"/>
    </row>
    <row r="33" spans="1:31" x14ac:dyDescent="0.3">
      <c r="A33" s="15"/>
      <c r="B33" s="51" t="s">
        <v>7</v>
      </c>
      <c r="C33" s="51" t="s">
        <v>8</v>
      </c>
      <c r="D33" s="51" t="s">
        <v>9</v>
      </c>
      <c r="E33" s="51" t="s">
        <v>113</v>
      </c>
      <c r="F33" s="51" t="s">
        <v>10</v>
      </c>
      <c r="G33" s="51" t="s">
        <v>128</v>
      </c>
      <c r="H33" s="51" t="s">
        <v>129</v>
      </c>
      <c r="I33" s="51" t="s">
        <v>130</v>
      </c>
      <c r="J33" s="51" t="s">
        <v>134</v>
      </c>
      <c r="K33" s="15"/>
      <c r="L33" s="15"/>
      <c r="M33" s="15"/>
      <c r="N33" s="15"/>
      <c r="O33" s="15"/>
      <c r="P33" s="15"/>
      <c r="Q33" s="15"/>
      <c r="R33" s="15"/>
      <c r="S33" s="15"/>
      <c r="T33" s="15"/>
      <c r="U33" s="15"/>
      <c r="V33" s="15"/>
      <c r="W33" s="15"/>
      <c r="X33" s="15"/>
      <c r="Y33" s="15"/>
      <c r="Z33" s="15"/>
      <c r="AA33" s="15"/>
      <c r="AB33" s="15"/>
      <c r="AC33" s="15"/>
      <c r="AD33" s="15"/>
      <c r="AE33" s="15"/>
    </row>
    <row r="34" spans="1:31" x14ac:dyDescent="0.3">
      <c r="A34" s="15"/>
      <c r="B34" s="51"/>
      <c r="C34" s="51"/>
      <c r="D34" s="51"/>
      <c r="E34" s="51"/>
      <c r="F34" s="51"/>
      <c r="G34" s="51"/>
      <c r="H34" s="51"/>
      <c r="I34" s="51"/>
      <c r="J34" s="51"/>
      <c r="K34" s="15"/>
      <c r="L34" s="15"/>
      <c r="M34" s="15"/>
      <c r="N34" s="15"/>
      <c r="O34" s="15"/>
      <c r="P34" s="15"/>
      <c r="Q34" s="15"/>
      <c r="R34" s="15"/>
      <c r="S34" s="15"/>
      <c r="T34" s="15"/>
      <c r="U34" s="15"/>
      <c r="V34" s="15"/>
      <c r="W34" s="15"/>
      <c r="X34" s="15"/>
      <c r="Y34" s="15"/>
      <c r="Z34" s="15"/>
      <c r="AA34" s="15"/>
      <c r="AB34" s="15"/>
      <c r="AC34" s="15"/>
      <c r="AD34" s="15"/>
      <c r="AE34" s="15"/>
    </row>
    <row r="35" spans="1:31" x14ac:dyDescent="0.3">
      <c r="A35" s="15"/>
      <c r="B35" s="27" t="s">
        <v>96</v>
      </c>
      <c r="C35" s="8" t="s">
        <v>97</v>
      </c>
      <c r="D35" s="9" t="s">
        <v>92</v>
      </c>
      <c r="E35" s="9">
        <v>45583</v>
      </c>
      <c r="F35" s="9">
        <v>45589</v>
      </c>
      <c r="G35" s="19">
        <v>45596</v>
      </c>
      <c r="H35" s="19" t="s">
        <v>132</v>
      </c>
      <c r="I35" s="19">
        <v>45615</v>
      </c>
      <c r="J35" s="19">
        <v>45628</v>
      </c>
      <c r="K35" s="15"/>
      <c r="L35" s="15"/>
      <c r="M35" s="15"/>
      <c r="N35" s="15"/>
      <c r="O35" s="15"/>
      <c r="P35" s="15"/>
      <c r="Q35" s="15"/>
      <c r="R35" s="15"/>
      <c r="S35" s="15"/>
      <c r="T35" s="15"/>
      <c r="U35" s="15"/>
      <c r="V35" s="15"/>
      <c r="W35" s="15"/>
      <c r="X35" s="15"/>
      <c r="Y35" s="15"/>
      <c r="Z35" s="15"/>
      <c r="AA35" s="15"/>
      <c r="AB35" s="15"/>
      <c r="AC35" s="15"/>
      <c r="AD35" s="15"/>
      <c r="AE35" s="15"/>
    </row>
    <row r="36" spans="1:31" x14ac:dyDescent="0.3">
      <c r="A36" s="15"/>
      <c r="B36" s="27" t="s">
        <v>100</v>
      </c>
      <c r="C36" s="8" t="s">
        <v>101</v>
      </c>
      <c r="D36" s="9" t="s">
        <v>90</v>
      </c>
      <c r="E36" s="9">
        <v>45594</v>
      </c>
      <c r="F36" s="9">
        <v>45600</v>
      </c>
      <c r="G36" s="19">
        <v>45604</v>
      </c>
      <c r="H36" s="19" t="s">
        <v>132</v>
      </c>
      <c r="I36" s="19">
        <v>45615</v>
      </c>
      <c r="J36" s="19">
        <v>45628</v>
      </c>
      <c r="K36" s="15"/>
      <c r="L36" s="15"/>
      <c r="M36" s="15"/>
      <c r="N36" s="15"/>
      <c r="O36" s="15"/>
      <c r="P36" s="15"/>
      <c r="Q36" s="15"/>
      <c r="R36" s="15"/>
      <c r="S36" s="15"/>
      <c r="T36" s="15"/>
      <c r="U36" s="15"/>
      <c r="V36" s="15"/>
      <c r="W36" s="15"/>
      <c r="X36" s="15"/>
      <c r="Y36" s="15"/>
      <c r="Z36" s="15"/>
      <c r="AA36" s="15"/>
      <c r="AB36" s="15"/>
      <c r="AC36" s="15"/>
      <c r="AD36" s="15"/>
      <c r="AE36" s="15"/>
    </row>
    <row r="37" spans="1:31" x14ac:dyDescent="0.3">
      <c r="A37" s="15"/>
      <c r="B37" s="10"/>
      <c r="C37" s="29"/>
      <c r="D37" s="10"/>
      <c r="E37" s="10"/>
      <c r="F37" s="10"/>
      <c r="G37" s="20"/>
      <c r="H37" s="20"/>
      <c r="I37" s="10"/>
      <c r="J37" s="20"/>
      <c r="K37" s="15"/>
      <c r="L37" s="15"/>
      <c r="M37" s="15"/>
      <c r="N37" s="15"/>
      <c r="O37" s="15"/>
      <c r="P37" s="15"/>
      <c r="Q37" s="15"/>
      <c r="R37" s="15"/>
      <c r="S37" s="15"/>
      <c r="T37" s="15"/>
      <c r="U37" s="15"/>
      <c r="V37" s="15"/>
      <c r="W37" s="15"/>
      <c r="X37" s="15"/>
      <c r="Y37" s="15"/>
      <c r="Z37" s="15"/>
      <c r="AA37" s="15"/>
      <c r="AB37" s="15"/>
      <c r="AC37" s="15"/>
      <c r="AD37" s="15"/>
      <c r="AE37" s="15"/>
    </row>
    <row r="38" spans="1:31" x14ac:dyDescent="0.3">
      <c r="A38" s="15"/>
      <c r="B38" s="15"/>
      <c r="C38" s="15"/>
      <c r="D38" s="15"/>
      <c r="E38" s="15"/>
      <c r="F38" s="15"/>
      <c r="G38" s="15"/>
      <c r="H38" s="15"/>
      <c r="I38" s="15"/>
      <c r="J38" s="15"/>
      <c r="K38" s="15"/>
      <c r="L38" s="15"/>
      <c r="M38" s="15"/>
      <c r="N38" s="15"/>
      <c r="O38" s="15"/>
      <c r="P38" s="15"/>
      <c r="Q38" s="15"/>
      <c r="R38" s="15"/>
      <c r="S38" s="15"/>
      <c r="T38" s="15"/>
      <c r="U38" s="15"/>
      <c r="V38" s="15"/>
      <c r="W38" s="15"/>
      <c r="X38" s="15"/>
      <c r="Y38" s="15"/>
      <c r="Z38" s="15"/>
      <c r="AA38" s="15"/>
      <c r="AB38" s="15"/>
      <c r="AC38" s="15"/>
      <c r="AD38" s="15"/>
      <c r="AE38" s="15"/>
    </row>
    <row r="39" spans="1:31" x14ac:dyDescent="0.3">
      <c r="A39" s="15"/>
      <c r="B39" s="35" t="s">
        <v>135</v>
      </c>
      <c r="C39" s="33"/>
      <c r="D39" s="33"/>
      <c r="E39" s="33"/>
      <c r="F39" s="33"/>
      <c r="G39" s="33"/>
      <c r="H39" s="33"/>
      <c r="I39" s="33"/>
      <c r="J39" s="15"/>
      <c r="K39" s="15"/>
      <c r="L39" s="15"/>
      <c r="M39" s="15"/>
      <c r="N39" s="15"/>
      <c r="O39" s="15"/>
      <c r="P39" s="15"/>
      <c r="Q39" s="15"/>
      <c r="R39" s="15"/>
      <c r="S39" s="15"/>
      <c r="T39" s="15"/>
      <c r="U39" s="15"/>
      <c r="V39" s="15"/>
      <c r="W39" s="15"/>
      <c r="X39" s="15"/>
      <c r="Y39" s="15"/>
      <c r="Z39" s="15"/>
      <c r="AA39" s="15"/>
      <c r="AB39" s="15"/>
      <c r="AC39" s="15"/>
      <c r="AD39" s="15"/>
      <c r="AE39" s="15"/>
    </row>
    <row r="40" spans="1:31" x14ac:dyDescent="0.3">
      <c r="A40" s="15"/>
      <c r="B40" s="51" t="s">
        <v>7</v>
      </c>
      <c r="C40" s="51" t="s">
        <v>8</v>
      </c>
      <c r="D40" s="51" t="s">
        <v>9</v>
      </c>
      <c r="E40" s="51" t="s">
        <v>113</v>
      </c>
      <c r="F40" s="51" t="s">
        <v>10</v>
      </c>
      <c r="G40" s="51" t="s">
        <v>128</v>
      </c>
      <c r="H40" s="51" t="s">
        <v>129</v>
      </c>
      <c r="I40" s="51" t="s">
        <v>130</v>
      </c>
      <c r="J40" s="51" t="s">
        <v>136</v>
      </c>
      <c r="K40" s="15"/>
      <c r="L40" s="15"/>
      <c r="M40" s="15"/>
      <c r="N40" s="15"/>
      <c r="O40" s="15"/>
      <c r="P40" s="15"/>
      <c r="Q40" s="15"/>
      <c r="R40" s="15"/>
      <c r="S40" s="15"/>
      <c r="T40" s="15"/>
      <c r="U40" s="15"/>
      <c r="V40" s="15"/>
      <c r="W40" s="15"/>
      <c r="X40" s="15"/>
      <c r="Y40" s="15"/>
      <c r="Z40" s="15"/>
      <c r="AA40" s="15"/>
      <c r="AB40" s="15"/>
      <c r="AC40" s="15"/>
      <c r="AD40" s="15"/>
      <c r="AE40" s="15"/>
    </row>
    <row r="41" spans="1:31" x14ac:dyDescent="0.3">
      <c r="A41" s="15"/>
      <c r="B41" s="51"/>
      <c r="C41" s="51"/>
      <c r="D41" s="51"/>
      <c r="E41" s="51"/>
      <c r="F41" s="51"/>
      <c r="G41" s="51"/>
      <c r="H41" s="51"/>
      <c r="I41" s="51"/>
      <c r="J41" s="51"/>
      <c r="K41" s="15"/>
      <c r="L41" s="15"/>
      <c r="M41" s="15"/>
      <c r="N41" s="15"/>
      <c r="O41" s="15"/>
      <c r="P41" s="15"/>
      <c r="Q41" s="15"/>
      <c r="R41" s="15"/>
      <c r="S41" s="15"/>
      <c r="T41" s="15"/>
      <c r="U41" s="15"/>
      <c r="V41" s="15"/>
      <c r="W41" s="15"/>
      <c r="X41" s="15"/>
      <c r="Y41" s="15"/>
      <c r="Z41" s="15"/>
      <c r="AA41" s="15"/>
      <c r="AB41" s="15"/>
      <c r="AC41" s="15"/>
      <c r="AD41" s="15"/>
      <c r="AE41" s="15"/>
    </row>
    <row r="42" spans="1:31" x14ac:dyDescent="0.3">
      <c r="A42" s="15"/>
      <c r="B42" s="27" t="s">
        <v>96</v>
      </c>
      <c r="C42" s="8" t="s">
        <v>97</v>
      </c>
      <c r="D42" s="9" t="s">
        <v>92</v>
      </c>
      <c r="E42" s="9">
        <v>45583</v>
      </c>
      <c r="F42" s="9">
        <v>45589</v>
      </c>
      <c r="G42" s="19">
        <v>45596</v>
      </c>
      <c r="H42" s="19" t="s">
        <v>137</v>
      </c>
      <c r="I42" s="19">
        <v>45616</v>
      </c>
      <c r="J42" s="19">
        <v>45621</v>
      </c>
      <c r="K42" s="15"/>
      <c r="L42" s="15"/>
      <c r="M42" s="15"/>
      <c r="N42" s="15"/>
      <c r="O42" s="15"/>
      <c r="P42" s="15"/>
      <c r="Q42" s="15"/>
      <c r="R42" s="15"/>
      <c r="S42" s="15"/>
      <c r="T42" s="15"/>
      <c r="U42" s="15"/>
      <c r="V42" s="15"/>
      <c r="W42" s="15"/>
      <c r="X42" s="15"/>
      <c r="Y42" s="15"/>
      <c r="Z42" s="15"/>
      <c r="AA42" s="15"/>
      <c r="AB42" s="15"/>
      <c r="AC42" s="15"/>
      <c r="AD42" s="15"/>
      <c r="AE42" s="15"/>
    </row>
    <row r="43" spans="1:31" x14ac:dyDescent="0.3">
      <c r="A43" s="15"/>
      <c r="B43" s="27" t="s">
        <v>100</v>
      </c>
      <c r="C43" s="8" t="s">
        <v>101</v>
      </c>
      <c r="D43" s="9" t="s">
        <v>90</v>
      </c>
      <c r="E43" s="9">
        <v>45594</v>
      </c>
      <c r="F43" s="9">
        <v>45600</v>
      </c>
      <c r="G43" s="19">
        <v>45604</v>
      </c>
      <c r="H43" s="19" t="s">
        <v>137</v>
      </c>
      <c r="I43" s="19">
        <v>45616</v>
      </c>
      <c r="J43" s="19">
        <v>45621</v>
      </c>
      <c r="K43" s="15"/>
      <c r="L43" s="15"/>
      <c r="M43" s="15"/>
      <c r="N43" s="15"/>
      <c r="O43" s="15"/>
      <c r="P43" s="15"/>
      <c r="Q43" s="15"/>
      <c r="R43" s="15"/>
      <c r="S43" s="15"/>
      <c r="T43" s="15"/>
      <c r="U43" s="15"/>
      <c r="V43" s="15"/>
      <c r="W43" s="15"/>
      <c r="X43" s="15"/>
      <c r="Y43" s="15"/>
      <c r="Z43" s="15"/>
      <c r="AA43" s="15"/>
      <c r="AB43" s="15"/>
      <c r="AC43" s="15"/>
      <c r="AD43" s="15"/>
      <c r="AE43" s="15"/>
    </row>
    <row r="44" spans="1:31" x14ac:dyDescent="0.3">
      <c r="A44" s="15"/>
      <c r="B44" s="15"/>
      <c r="C44" s="15"/>
      <c r="D44" s="15"/>
      <c r="E44" s="15"/>
      <c r="F44" s="15"/>
      <c r="G44" s="15"/>
      <c r="H44" s="15"/>
      <c r="I44" s="15"/>
      <c r="J44" s="15"/>
      <c r="K44" s="15"/>
      <c r="L44" s="15"/>
      <c r="M44" s="15"/>
      <c r="N44" s="15"/>
      <c r="O44" s="15"/>
      <c r="P44" s="15"/>
      <c r="Q44" s="15"/>
      <c r="R44" s="15"/>
      <c r="S44" s="15"/>
      <c r="T44" s="15"/>
      <c r="U44" s="15"/>
      <c r="V44" s="15"/>
      <c r="W44" s="15"/>
      <c r="X44" s="15"/>
      <c r="Y44" s="15"/>
      <c r="Z44" s="15"/>
      <c r="AA44" s="15"/>
      <c r="AB44" s="15"/>
      <c r="AC44" s="15"/>
      <c r="AD44" s="15"/>
      <c r="AE44" s="15"/>
    </row>
    <row r="45" spans="1:31" x14ac:dyDescent="0.3">
      <c r="A45" s="15"/>
      <c r="B45" s="15"/>
      <c r="C45" s="15"/>
      <c r="D45" s="15"/>
      <c r="E45" s="15"/>
      <c r="F45" s="15"/>
      <c r="G45" s="15"/>
      <c r="H45" s="15"/>
      <c r="I45" s="15"/>
      <c r="J45" s="15"/>
      <c r="K45" s="15"/>
      <c r="L45" s="15"/>
      <c r="M45" s="15"/>
      <c r="N45" s="15"/>
      <c r="O45" s="15"/>
      <c r="P45" s="15"/>
      <c r="Q45" s="15"/>
      <c r="R45" s="15"/>
      <c r="S45" s="15"/>
      <c r="T45" s="15"/>
      <c r="U45" s="15"/>
      <c r="V45" s="15"/>
      <c r="W45" s="15"/>
      <c r="X45" s="15"/>
      <c r="Y45" s="15"/>
      <c r="Z45" s="15"/>
      <c r="AA45" s="15"/>
      <c r="AB45" s="15"/>
      <c r="AC45" s="15"/>
      <c r="AD45" s="15"/>
      <c r="AE45" s="15"/>
    </row>
    <row r="46" spans="1:31" x14ac:dyDescent="0.3">
      <c r="A46" s="15"/>
      <c r="B46" s="35" t="s">
        <v>138</v>
      </c>
      <c r="C46" s="33"/>
      <c r="D46" s="33"/>
      <c r="E46" s="33"/>
      <c r="F46" s="33"/>
      <c r="G46" s="33"/>
      <c r="H46" s="33"/>
      <c r="I46" s="33"/>
      <c r="J46" s="15"/>
      <c r="K46" s="15"/>
      <c r="L46" s="15"/>
      <c r="M46" s="15"/>
      <c r="N46" s="15"/>
    </row>
    <row r="47" spans="1:31" ht="14.4" customHeight="1" x14ac:dyDescent="0.3">
      <c r="A47" s="15"/>
      <c r="B47" s="51" t="s">
        <v>7</v>
      </c>
      <c r="C47" s="51" t="s">
        <v>8</v>
      </c>
      <c r="D47" s="51" t="s">
        <v>9</v>
      </c>
      <c r="E47" s="51" t="s">
        <v>113</v>
      </c>
      <c r="F47" s="51" t="s">
        <v>10</v>
      </c>
      <c r="G47" s="51" t="s">
        <v>128</v>
      </c>
      <c r="H47" s="51" t="s">
        <v>129</v>
      </c>
      <c r="I47" s="51" t="s">
        <v>130</v>
      </c>
      <c r="J47" s="51" t="s">
        <v>139</v>
      </c>
      <c r="K47" s="15"/>
      <c r="L47" s="15"/>
      <c r="M47" s="15"/>
      <c r="N47" s="15"/>
    </row>
    <row r="48" spans="1:31" x14ac:dyDescent="0.3">
      <c r="A48" s="15"/>
      <c r="B48" s="51"/>
      <c r="C48" s="51"/>
      <c r="D48" s="51"/>
      <c r="E48" s="51"/>
      <c r="F48" s="51"/>
      <c r="G48" s="51"/>
      <c r="H48" s="51"/>
      <c r="I48" s="51"/>
      <c r="J48" s="51"/>
      <c r="K48" s="15"/>
      <c r="L48" s="15"/>
      <c r="M48" s="15"/>
      <c r="N48" s="15"/>
    </row>
    <row r="49" spans="1:14" x14ac:dyDescent="0.3">
      <c r="A49" s="15"/>
      <c r="B49" s="27" t="s">
        <v>96</v>
      </c>
      <c r="C49" s="8" t="s">
        <v>97</v>
      </c>
      <c r="D49" s="9" t="s">
        <v>92</v>
      </c>
      <c r="E49" s="9">
        <v>45583</v>
      </c>
      <c r="F49" s="9">
        <v>45589</v>
      </c>
      <c r="G49" s="19">
        <v>45596</v>
      </c>
      <c r="H49" s="19" t="s">
        <v>140</v>
      </c>
      <c r="I49" s="19">
        <v>45605</v>
      </c>
      <c r="J49" s="19">
        <v>45619</v>
      </c>
      <c r="K49" s="15"/>
      <c r="L49" s="15"/>
      <c r="M49" s="15"/>
      <c r="N49" s="15"/>
    </row>
    <row r="50" spans="1:14" x14ac:dyDescent="0.3">
      <c r="A50" s="15"/>
      <c r="B50" s="27" t="s">
        <v>100</v>
      </c>
      <c r="C50" s="8" t="s">
        <v>101</v>
      </c>
      <c r="D50" s="9" t="s">
        <v>90</v>
      </c>
      <c r="E50" s="9">
        <v>45594</v>
      </c>
      <c r="F50" s="9">
        <v>45600</v>
      </c>
      <c r="G50" s="19">
        <v>45604</v>
      </c>
      <c r="H50" s="19" t="s">
        <v>137</v>
      </c>
      <c r="I50" s="19">
        <v>45616</v>
      </c>
      <c r="J50" s="19">
        <v>45632</v>
      </c>
      <c r="K50" s="15"/>
      <c r="L50" s="15"/>
      <c r="M50" s="15"/>
      <c r="N50" s="15"/>
    </row>
    <row r="51" spans="1:14" x14ac:dyDescent="0.3">
      <c r="A51" s="15"/>
      <c r="B51" s="15"/>
      <c r="C51" s="15"/>
      <c r="D51" s="15"/>
      <c r="E51" s="15"/>
      <c r="F51" s="15"/>
      <c r="G51" s="15"/>
      <c r="H51" s="15"/>
      <c r="I51" s="15"/>
      <c r="J51" s="15"/>
      <c r="K51" s="15"/>
      <c r="L51" s="15"/>
      <c r="M51" s="15"/>
      <c r="N51" s="15"/>
    </row>
    <row r="52" spans="1:14" x14ac:dyDescent="0.3">
      <c r="A52" s="15"/>
      <c r="B52" s="15"/>
      <c r="C52" s="15"/>
      <c r="D52" s="15"/>
      <c r="E52" s="15"/>
      <c r="F52" s="15"/>
      <c r="G52" s="15"/>
      <c r="H52" s="15"/>
      <c r="I52" s="15"/>
      <c r="J52" s="15"/>
      <c r="K52" s="15"/>
      <c r="L52" s="15"/>
      <c r="M52" s="15"/>
      <c r="N52" s="15"/>
    </row>
    <row r="53" spans="1:14" x14ac:dyDescent="0.3">
      <c r="A53" s="15"/>
      <c r="B53" s="15"/>
      <c r="C53" s="15"/>
      <c r="D53" s="15"/>
      <c r="E53" s="15"/>
      <c r="F53" s="15"/>
      <c r="G53" s="15"/>
      <c r="H53" s="15"/>
      <c r="I53" s="15"/>
      <c r="J53" s="15"/>
      <c r="K53" s="15"/>
      <c r="L53" s="15"/>
      <c r="M53" s="15"/>
      <c r="N53" s="15"/>
    </row>
    <row r="54" spans="1:14" x14ac:dyDescent="0.3">
      <c r="A54" s="15"/>
      <c r="B54" s="15"/>
      <c r="C54" s="15"/>
      <c r="D54" s="15"/>
      <c r="E54" s="15"/>
      <c r="F54" s="15"/>
      <c r="G54" s="15"/>
      <c r="H54" s="15"/>
      <c r="I54" s="15"/>
      <c r="J54" s="15"/>
      <c r="K54" s="15"/>
      <c r="L54" s="15"/>
      <c r="M54" s="15"/>
      <c r="N54" s="15"/>
    </row>
    <row r="55" spans="1:14" x14ac:dyDescent="0.3">
      <c r="A55" s="15"/>
      <c r="B55" s="15"/>
      <c r="C55" s="15"/>
      <c r="D55" s="15"/>
      <c r="E55" s="15"/>
      <c r="F55" s="15"/>
      <c r="G55" s="15"/>
      <c r="H55" s="15"/>
      <c r="I55" s="15"/>
      <c r="J55" s="15"/>
      <c r="K55" s="15"/>
      <c r="L55" s="15"/>
      <c r="M55" s="15"/>
      <c r="N55" s="15"/>
    </row>
    <row r="56" spans="1:14" x14ac:dyDescent="0.3">
      <c r="A56" s="15"/>
      <c r="B56" s="15"/>
      <c r="C56" s="15"/>
      <c r="D56" s="15"/>
      <c r="E56" s="15"/>
      <c r="F56" s="15"/>
      <c r="G56" s="15"/>
      <c r="H56" s="15"/>
      <c r="I56" s="15"/>
      <c r="J56" s="15"/>
      <c r="K56" s="15"/>
      <c r="L56" s="15"/>
      <c r="M56" s="15"/>
      <c r="N56" s="15"/>
    </row>
  </sheetData>
  <mergeCells count="55">
    <mergeCell ref="B47:B48"/>
    <mergeCell ref="C47:C48"/>
    <mergeCell ref="D47:D48"/>
    <mergeCell ref="E47:E48"/>
    <mergeCell ref="F47:F48"/>
    <mergeCell ref="G40:G41"/>
    <mergeCell ref="H40:H41"/>
    <mergeCell ref="I40:I41"/>
    <mergeCell ref="J40:J41"/>
    <mergeCell ref="H47:H48"/>
    <mergeCell ref="I47:I48"/>
    <mergeCell ref="J47:J48"/>
    <mergeCell ref="G47:G48"/>
    <mergeCell ref="B40:B41"/>
    <mergeCell ref="C40:C41"/>
    <mergeCell ref="D40:D41"/>
    <mergeCell ref="E40:E41"/>
    <mergeCell ref="F40:F41"/>
    <mergeCell ref="I25:I26"/>
    <mergeCell ref="J25:J26"/>
    <mergeCell ref="B33:B34"/>
    <mergeCell ref="C33:C34"/>
    <mergeCell ref="D33:D34"/>
    <mergeCell ref="E33:E34"/>
    <mergeCell ref="F33:F34"/>
    <mergeCell ref="G33:G34"/>
    <mergeCell ref="H33:H34"/>
    <mergeCell ref="I33:I34"/>
    <mergeCell ref="J33:J34"/>
    <mergeCell ref="H19:H20"/>
    <mergeCell ref="B25:B26"/>
    <mergeCell ref="C25:C26"/>
    <mergeCell ref="D25:D26"/>
    <mergeCell ref="E25:E26"/>
    <mergeCell ref="F25:F26"/>
    <mergeCell ref="G25:G26"/>
    <mergeCell ref="H25:H26"/>
    <mergeCell ref="B19:B20"/>
    <mergeCell ref="C19:C20"/>
    <mergeCell ref="D19:D20"/>
    <mergeCell ref="E19:E20"/>
    <mergeCell ref="F19:F20"/>
    <mergeCell ref="G19:G20"/>
    <mergeCell ref="G10:G11"/>
    <mergeCell ref="H10:H11"/>
    <mergeCell ref="I10:I11"/>
    <mergeCell ref="F3:K3"/>
    <mergeCell ref="F4:K4"/>
    <mergeCell ref="J6:K6"/>
    <mergeCell ref="J7:K7"/>
    <mergeCell ref="B10:B11"/>
    <mergeCell ref="C10:C11"/>
    <mergeCell ref="D10:D11"/>
    <mergeCell ref="E10:E11"/>
    <mergeCell ref="F10:F11"/>
  </mergeCells>
  <hyperlinks>
    <hyperlink ref="J7" r:id="rId1" xr:uid="{0C3609FD-6FD4-4805-A776-614F6687C7A4}"/>
    <hyperlink ref="J6" r:id="rId2" xr:uid="{B4EF3150-641A-4D89-8DB1-F940DA1970C6}"/>
    <hyperlink ref="J8" r:id="rId3" xr:uid="{FD716457-A241-4F7C-9722-675A96592277}"/>
  </hyperlinks>
  <pageMargins left="0.7" right="0.7" top="0.75" bottom="0.75" header="0.3" footer="0.3"/>
  <drawing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New Zealand</vt:lpstr>
      <vt:lpstr>Singapore</vt:lpstr>
      <vt:lpstr>Busan</vt:lpstr>
      <vt:lpstr>Pacific Islands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Kelly Abell</dc:creator>
  <cp:lastModifiedBy>Kelly Abell</cp:lastModifiedBy>
  <dcterms:created xsi:type="dcterms:W3CDTF">2023-04-19T22:46:33Z</dcterms:created>
  <dcterms:modified xsi:type="dcterms:W3CDTF">2024-11-01T02:28:03Z</dcterms:modified>
</cp:coreProperties>
</file>